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/>
  <mc:AlternateContent xmlns:mc="http://schemas.openxmlformats.org/markup-compatibility/2006">
    <mc:Choice Requires="x15">
      <x15ac:absPath xmlns:x15ac="http://schemas.microsoft.com/office/spreadsheetml/2010/11/ac" url="C:\Users\ssalinas\Documents\LÑC\"/>
    </mc:Choice>
  </mc:AlternateContent>
  <bookViews>
    <workbookView xWindow="0" yWindow="0" windowWidth="20490" windowHeight="7755" tabRatio="500"/>
  </bookViews>
  <sheets>
    <sheet name="Sheet2" sheetId="2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4" i="2" l="1"/>
  <c r="G53" i="2"/>
  <c r="G52" i="2"/>
  <c r="G51" i="2"/>
  <c r="G42" i="2"/>
  <c r="G41" i="2"/>
  <c r="G40" i="2"/>
  <c r="G39" i="2"/>
  <c r="G36" i="2"/>
  <c r="G35" i="2"/>
  <c r="G34" i="2"/>
  <c r="G33" i="2"/>
  <c r="G30" i="2"/>
  <c r="G29" i="2"/>
  <c r="G28" i="2"/>
  <c r="G27" i="2"/>
  <c r="G24" i="2"/>
  <c r="G23" i="2"/>
  <c r="G22" i="2"/>
  <c r="G21" i="2"/>
  <c r="E18" i="2"/>
  <c r="G18" i="2"/>
  <c r="G17" i="2"/>
  <c r="F16" i="2"/>
  <c r="G16" i="2"/>
  <c r="D15" i="2"/>
  <c r="F15" i="2"/>
  <c r="G15" i="2"/>
  <c r="E12" i="2"/>
  <c r="G12" i="2"/>
  <c r="D11" i="2"/>
  <c r="E11" i="2"/>
  <c r="F11" i="2"/>
  <c r="G11" i="2"/>
  <c r="D10" i="2"/>
  <c r="F10" i="2"/>
  <c r="E10" i="2"/>
  <c r="G10" i="2"/>
  <c r="D9" i="2"/>
  <c r="E9" i="2"/>
  <c r="F9" i="2"/>
  <c r="G9" i="2"/>
  <c r="D48" i="2"/>
  <c r="E48" i="2"/>
  <c r="F48" i="2"/>
  <c r="G48" i="2"/>
  <c r="D47" i="2"/>
  <c r="E47" i="2"/>
  <c r="F47" i="2"/>
  <c r="G47" i="2"/>
  <c r="D46" i="2"/>
  <c r="E46" i="2"/>
  <c r="F46" i="2"/>
  <c r="G46" i="2"/>
  <c r="D45" i="2"/>
  <c r="E45" i="2"/>
  <c r="F45" i="2"/>
  <c r="G45" i="2"/>
  <c r="E15" i="2"/>
  <c r="D16" i="2"/>
  <c r="E16" i="2"/>
  <c r="F17" i="2"/>
  <c r="D17" i="2"/>
  <c r="E17" i="2"/>
  <c r="D18" i="2"/>
  <c r="F18" i="2"/>
  <c r="K27" i="2"/>
  <c r="AA14" i="2"/>
  <c r="AG14" i="2"/>
  <c r="AA43" i="2"/>
  <c r="AG43" i="2"/>
  <c r="AA52" i="2"/>
  <c r="AG52" i="2"/>
  <c r="D51" i="2"/>
  <c r="F51" i="2"/>
  <c r="E51" i="2"/>
  <c r="D52" i="2"/>
  <c r="E52" i="2"/>
  <c r="F52" i="2"/>
  <c r="E53" i="2"/>
  <c r="D53" i="2"/>
  <c r="F53" i="2"/>
  <c r="F54" i="2"/>
  <c r="D54" i="2"/>
  <c r="E54" i="2"/>
  <c r="S49" i="2"/>
  <c r="AA29" i="2"/>
  <c r="AG29" i="2"/>
  <c r="AA41" i="2"/>
  <c r="AG41" i="2"/>
  <c r="AA51" i="2"/>
  <c r="AG51" i="2"/>
  <c r="E33" i="2"/>
  <c r="D33" i="2"/>
  <c r="F33" i="2"/>
  <c r="F34" i="2"/>
  <c r="D34" i="2"/>
  <c r="E34" i="2"/>
  <c r="D35" i="2"/>
  <c r="F35" i="2"/>
  <c r="E35" i="2"/>
  <c r="D36" i="2"/>
  <c r="E36" i="2"/>
  <c r="F36" i="2"/>
  <c r="S16" i="2"/>
  <c r="AA20" i="2"/>
  <c r="AG20" i="2"/>
  <c r="AA37" i="2"/>
  <c r="AG37" i="2"/>
  <c r="AA49" i="2"/>
  <c r="AG49" i="2"/>
  <c r="F12" i="2"/>
  <c r="D12" i="2"/>
  <c r="K16" i="2"/>
  <c r="AA8" i="2"/>
  <c r="AG8" i="2"/>
  <c r="AA34" i="2"/>
  <c r="AG34" i="2"/>
  <c r="AA48" i="2"/>
  <c r="AG48" i="2"/>
  <c r="D21" i="2"/>
  <c r="F21" i="2"/>
  <c r="E21" i="2"/>
  <c r="D22" i="2"/>
  <c r="E22" i="2"/>
  <c r="F22" i="2"/>
  <c r="E23" i="2"/>
  <c r="D23" i="2"/>
  <c r="F23" i="2"/>
  <c r="F24" i="2"/>
  <c r="D24" i="2"/>
  <c r="E24" i="2"/>
  <c r="K39" i="2"/>
  <c r="AA18" i="2"/>
  <c r="AG18" i="2"/>
  <c r="AA44" i="2"/>
  <c r="AG44" i="2"/>
  <c r="D39" i="2"/>
  <c r="F39" i="2"/>
  <c r="E39" i="2"/>
  <c r="D40" i="2"/>
  <c r="E40" i="2"/>
  <c r="F40" i="2"/>
  <c r="E41" i="2"/>
  <c r="D41" i="2"/>
  <c r="F41" i="2"/>
  <c r="F42" i="2"/>
  <c r="D42" i="2"/>
  <c r="E42" i="2"/>
  <c r="S27" i="2"/>
  <c r="AA26" i="2"/>
  <c r="AG26" i="2"/>
  <c r="AA40" i="2"/>
  <c r="AG40" i="2"/>
  <c r="S38" i="2"/>
  <c r="AA23" i="2"/>
  <c r="AG23" i="2"/>
  <c r="AA38" i="2"/>
  <c r="AG38" i="2"/>
  <c r="K38" i="2"/>
  <c r="AA11" i="2"/>
  <c r="AG11" i="2"/>
  <c r="AA35" i="2"/>
  <c r="AG35" i="2"/>
  <c r="AA57" i="2"/>
  <c r="AA56" i="2"/>
  <c r="K57" i="2"/>
  <c r="K56" i="2"/>
  <c r="S39" i="2"/>
  <c r="AA30" i="2"/>
  <c r="AG30" i="2"/>
  <c r="S17" i="2"/>
  <c r="AA27" i="2"/>
  <c r="AG27" i="2"/>
  <c r="S50" i="2"/>
  <c r="AA24" i="2"/>
  <c r="AG24" i="2"/>
  <c r="S28" i="2"/>
  <c r="AA21" i="2"/>
  <c r="AG21" i="2"/>
  <c r="D30" i="2"/>
  <c r="E30" i="2"/>
  <c r="F30" i="2"/>
  <c r="E27" i="2"/>
  <c r="F27" i="2"/>
  <c r="D27" i="2"/>
  <c r="E29" i="2"/>
  <c r="D29" i="2"/>
  <c r="F29" i="2"/>
  <c r="F28" i="2"/>
  <c r="D28" i="2"/>
  <c r="E28" i="2"/>
  <c r="K49" i="2"/>
  <c r="AA17" i="2"/>
  <c r="AG17" i="2"/>
  <c r="K17" i="2"/>
  <c r="AA15" i="2"/>
  <c r="AG15" i="2"/>
  <c r="K50" i="2"/>
  <c r="AA12" i="2"/>
  <c r="AG12" i="2"/>
  <c r="K28" i="2"/>
  <c r="AA9" i="2"/>
  <c r="AG9" i="2"/>
</calcChain>
</file>

<file path=xl/sharedStrings.xml><?xml version="1.0" encoding="utf-8"?>
<sst xmlns="http://schemas.openxmlformats.org/spreadsheetml/2006/main" count="487" uniqueCount="121">
  <si>
    <t>GRUPO A</t>
  </si>
  <si>
    <t>The Legend of Zelda: Ocarina of Time</t>
  </si>
  <si>
    <t>The Elder Scrolls V: Skyrim</t>
  </si>
  <si>
    <t>Horizon Zero Dawn</t>
  </si>
  <si>
    <t>GRUPO B</t>
  </si>
  <si>
    <t>The Legend of Zelda: Breath of the Wild</t>
  </si>
  <si>
    <t>Grand Theft Auto: San Andreas</t>
  </si>
  <si>
    <t>Batman Arkham Asylum</t>
  </si>
  <si>
    <t>The Legend of Zelda: A link to the Past</t>
  </si>
  <si>
    <t>GRUPO C</t>
  </si>
  <si>
    <t>GRUPO D</t>
  </si>
  <si>
    <t>GRUPO E</t>
  </si>
  <si>
    <t>Halo: Combat Evolved</t>
  </si>
  <si>
    <t>Metal Gear Solid</t>
  </si>
  <si>
    <t>Super Mario Bros 3</t>
  </si>
  <si>
    <t>GRUPO F</t>
  </si>
  <si>
    <t>Super Mario Odyssey</t>
  </si>
  <si>
    <t>Star Wars: Knights of the Old Republic</t>
  </si>
  <si>
    <t>God of War III</t>
  </si>
  <si>
    <t>Super Mario World</t>
  </si>
  <si>
    <t>GRUPO G</t>
  </si>
  <si>
    <t>Uncharted 2: Among Thieves</t>
  </si>
  <si>
    <t>Super Mario 64</t>
  </si>
  <si>
    <t>The Witcher 3</t>
  </si>
  <si>
    <t>Guitar Hero III: Legends of Rock</t>
  </si>
  <si>
    <t>GRUPO H</t>
  </si>
  <si>
    <t>The Last of Us</t>
  </si>
  <si>
    <t>God of War 4</t>
  </si>
  <si>
    <t>Metal Gear Solid 3: Snake Eater</t>
  </si>
  <si>
    <t>The Legend of Zelda</t>
  </si>
  <si>
    <t>Ocarina</t>
  </si>
  <si>
    <t>Skyrim</t>
  </si>
  <si>
    <t>Horizon</t>
  </si>
  <si>
    <t>Punch Out</t>
  </si>
  <si>
    <t>20-6</t>
  </si>
  <si>
    <t>27-6</t>
  </si>
  <si>
    <t>E</t>
  </si>
  <si>
    <t>V</t>
  </si>
  <si>
    <t>Arkham</t>
  </si>
  <si>
    <t>Link to the Past</t>
  </si>
  <si>
    <t>San Andreas</t>
  </si>
  <si>
    <t>BotW</t>
  </si>
  <si>
    <t>FF VII</t>
  </si>
  <si>
    <t>CAP v SNK 2</t>
  </si>
  <si>
    <t>Mass Effect 2</t>
  </si>
  <si>
    <t>Read Dead R</t>
  </si>
  <si>
    <t>Resident Evil 4</t>
  </si>
  <si>
    <t>Gears of War</t>
  </si>
  <si>
    <t>SotN</t>
  </si>
  <si>
    <t>Chrono Trigger</t>
  </si>
  <si>
    <t>Halo</t>
  </si>
  <si>
    <t>MGS</t>
  </si>
  <si>
    <t>Half Life 2</t>
  </si>
  <si>
    <t>SMB 3</t>
  </si>
  <si>
    <t>Mario Odyssey</t>
  </si>
  <si>
    <t>KotOR</t>
  </si>
  <si>
    <t>Mario World</t>
  </si>
  <si>
    <t>Uncharted 2</t>
  </si>
  <si>
    <t>Mario 64</t>
  </si>
  <si>
    <t>Witcher 3</t>
  </si>
  <si>
    <t>Guitar Hero III</t>
  </si>
  <si>
    <t>Last of Us</t>
  </si>
  <si>
    <t xml:space="preserve">God of War 4 </t>
  </si>
  <si>
    <t>MGS 3</t>
  </si>
  <si>
    <t>Zelda</t>
  </si>
  <si>
    <t>Mike Tyson's Punch Out!</t>
  </si>
  <si>
    <t>Red Dead Redemption</t>
  </si>
  <si>
    <t>Final Fantasy VII</t>
  </si>
  <si>
    <t>Capcom vs. SNK 2</t>
  </si>
  <si>
    <t>Castlevania: Symphony of the Night</t>
  </si>
  <si>
    <t>Orange Box: Half Life 2</t>
  </si>
  <si>
    <t xml:space="preserve">God of War III </t>
  </si>
  <si>
    <t>1A</t>
  </si>
  <si>
    <t>2A</t>
  </si>
  <si>
    <t>1E</t>
  </si>
  <si>
    <t>2E</t>
  </si>
  <si>
    <t>A</t>
  </si>
  <si>
    <t>1B</t>
  </si>
  <si>
    <t>B</t>
  </si>
  <si>
    <t>2B</t>
  </si>
  <si>
    <t>2C</t>
  </si>
  <si>
    <t>1C</t>
  </si>
  <si>
    <t>1D</t>
  </si>
  <si>
    <t>2D</t>
  </si>
  <si>
    <t>1F</t>
  </si>
  <si>
    <t>F</t>
  </si>
  <si>
    <t>2F</t>
  </si>
  <si>
    <t>1G</t>
  </si>
  <si>
    <t>2G</t>
  </si>
  <si>
    <t>1H</t>
  </si>
  <si>
    <t>2H</t>
  </si>
  <si>
    <t>C</t>
  </si>
  <si>
    <t>D</t>
  </si>
  <si>
    <t>G</t>
  </si>
  <si>
    <t>H</t>
  </si>
  <si>
    <t>Pts.</t>
  </si>
  <si>
    <t>I</t>
  </si>
  <si>
    <t>J</t>
  </si>
  <si>
    <t>K</t>
  </si>
  <si>
    <t>L</t>
  </si>
  <si>
    <t>GRUPOS</t>
  </si>
  <si>
    <t>M</t>
  </si>
  <si>
    <t>N</t>
  </si>
  <si>
    <t>CAMPEÓN</t>
  </si>
  <si>
    <t>M 2</t>
  </si>
  <si>
    <t>N 2</t>
  </si>
  <si>
    <t>3rd</t>
  </si>
  <si>
    <t>M 1</t>
  </si>
  <si>
    <t>N 1</t>
  </si>
  <si>
    <r>
      <t xml:space="preserve">6     GRAN FINAL </t>
    </r>
    <r>
      <rPr>
        <sz val="20"/>
        <color rgb="FFFFFFFF"/>
        <rFont val="Helvetica"/>
        <family val="2"/>
      </rPr>
      <t xml:space="preserve"> (11-julio)</t>
    </r>
  </si>
  <si>
    <r>
      <t xml:space="preserve">5     TERCER LUGAR </t>
    </r>
    <r>
      <rPr>
        <sz val="14"/>
        <color rgb="FFFFFFFF"/>
        <rFont val="Helvetica"/>
        <family val="2"/>
      </rPr>
      <t>(11-julio)</t>
    </r>
  </si>
  <si>
    <r>
      <t xml:space="preserve">4     SEMIFINALES </t>
    </r>
    <r>
      <rPr>
        <sz val="14"/>
        <color rgb="FFFFFFFF"/>
        <rFont val="Helvetica"/>
        <family val="2"/>
      </rPr>
      <t>(11-julio)</t>
    </r>
  </si>
  <si>
    <r>
      <t xml:space="preserve">3     CUARTOS DE FINAL </t>
    </r>
    <r>
      <rPr>
        <sz val="14"/>
        <color rgb="FFFFFFFF"/>
        <rFont val="Helvetica"/>
        <family val="2"/>
      </rPr>
      <t>(11-julio)</t>
    </r>
  </si>
  <si>
    <r>
      <t xml:space="preserve">2     OCTAVOS DE FINAL </t>
    </r>
    <r>
      <rPr>
        <sz val="14"/>
        <color rgb="FFFFFFFF"/>
        <rFont val="Helvetica"/>
        <family val="2"/>
      </rPr>
      <t>(4-julio)</t>
    </r>
  </si>
  <si>
    <r>
      <rPr>
        <b/>
        <sz val="16"/>
        <color theme="0"/>
        <rFont val="Helvetica"/>
        <family val="2"/>
      </rPr>
      <t xml:space="preserve">1  </t>
    </r>
    <r>
      <rPr>
        <b/>
        <sz val="14"/>
        <color theme="0"/>
        <rFont val="Helvetica"/>
        <family val="2"/>
      </rPr>
      <t xml:space="preserve">   ENCUENTROS DE LA FASE DE GRUPOS  </t>
    </r>
    <r>
      <rPr>
        <sz val="14"/>
        <color theme="0"/>
        <rFont val="Helvetica"/>
        <family val="2"/>
      </rPr>
      <t>(20 y 27 de julio)</t>
    </r>
  </si>
  <si>
    <t>losnonoscomunes.com</t>
  </si>
  <si>
    <t>VIDEOGAME WORLDCUP ÑOÑOS 2018</t>
  </si>
  <si>
    <t>A 4 part podcasting event</t>
  </si>
  <si>
    <t>Los Ñoños Comunes: Year One</t>
  </si>
  <si>
    <t>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</si>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</sst>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Helvetica"/>
      <family val="2"/>
    </font>
    <font>
      <b/>
      <sz val="11"/>
      <color theme="1"/>
      <name val="Helvetic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sz val="10"/>
      <color theme="0"/>
      <name val="Helvetica"/>
      <family val="2"/>
    </font>
    <font>
      <sz val="12"/>
      <color theme="0"/>
      <name val="Helvetica"/>
      <family val="2"/>
    </font>
    <font>
      <sz val="12"/>
      <color rgb="FF000000"/>
      <name val="Helvetica"/>
      <family val="2"/>
    </font>
    <font>
      <sz val="10"/>
      <color rgb="FFFFFFFF"/>
      <name val="Helvetica"/>
      <family val="2"/>
    </font>
    <font>
      <sz val="12"/>
      <color rgb="FFFFFFFF"/>
      <name val="Helvetica"/>
      <family val="2"/>
    </font>
    <font>
      <b/>
      <sz val="14"/>
      <color theme="1"/>
      <name val="Helvetica"/>
      <family val="2"/>
    </font>
    <font>
      <sz val="10"/>
      <color rgb="FF000000"/>
      <name val="Helvetica"/>
      <family val="2"/>
    </font>
    <font>
      <sz val="12"/>
      <color theme="0" tint="-0.249977111117893"/>
      <name val="Helvetica"/>
      <family val="2"/>
    </font>
    <font>
      <b/>
      <sz val="11"/>
      <color rgb="FF000000"/>
      <name val="Helvetica"/>
      <family val="2"/>
    </font>
    <font>
      <sz val="12"/>
      <color rgb="FFBFBFBF"/>
      <name val="Helvetica"/>
      <family val="2"/>
    </font>
    <font>
      <b/>
      <sz val="14"/>
      <color theme="0"/>
      <name val="Helvetica"/>
      <family val="2"/>
    </font>
    <font>
      <b/>
      <sz val="12"/>
      <color theme="0"/>
      <name val="Helvetica"/>
      <family val="2"/>
    </font>
    <font>
      <b/>
      <sz val="16"/>
      <color theme="0"/>
      <name val="Helvetica"/>
      <family val="2"/>
    </font>
    <font>
      <b/>
      <sz val="22"/>
      <color theme="0"/>
      <name val="Helvetica"/>
      <family val="2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0"/>
      <name val="Helvetica"/>
      <family val="2"/>
    </font>
    <font>
      <sz val="14"/>
      <color rgb="FFFFFFFF"/>
      <name val="Helvetica"/>
      <family val="2"/>
    </font>
    <font>
      <b/>
      <sz val="14"/>
      <color rgb="FFFFFFFF"/>
      <name val="Helvetica"/>
      <family val="2"/>
    </font>
    <font>
      <sz val="11"/>
      <color theme="1"/>
      <name val="Helvetica"/>
      <family val="2"/>
    </font>
    <font>
      <sz val="11"/>
      <color rgb="FF000000"/>
      <name val="Helvetica"/>
      <family val="2"/>
    </font>
    <font>
      <b/>
      <sz val="12"/>
      <color rgb="FFEFEFEF"/>
      <name val="Helvetica"/>
      <family val="2"/>
    </font>
    <font>
      <b/>
      <sz val="20"/>
      <color rgb="FFFFFFFF"/>
      <name val="Helvetica"/>
      <family val="2"/>
    </font>
    <font>
      <sz val="20"/>
      <color rgb="FFFFFFFF"/>
      <name val="Helvetica"/>
      <family val="2"/>
    </font>
    <font>
      <b/>
      <sz val="20"/>
      <color theme="0"/>
      <name val="Helvetica"/>
      <family val="2"/>
    </font>
    <font>
      <sz val="14"/>
      <color theme="0"/>
      <name val="Century Gothic"/>
      <family val="2"/>
    </font>
    <font>
      <sz val="29"/>
      <color theme="0"/>
      <name val="Century Gothic"/>
      <family val="2"/>
    </font>
    <font>
      <sz val="12"/>
      <color rgb="FF0070C0"/>
      <name val="Helvetica"/>
      <family val="2"/>
    </font>
    <font>
      <sz val="12"/>
      <color rgb="FF00B0F0"/>
      <name val="Helvetica"/>
      <family val="2"/>
    </font>
    <font>
      <sz val="12"/>
      <color theme="7" tint="-0.249977111117893"/>
      <name val="Helvetica"/>
      <family val="2"/>
    </font>
    <font>
      <b/>
      <sz val="18"/>
      <color theme="1"/>
      <name val="Helvetica"/>
    </font>
  </fonts>
  <fills count="2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rgb="FF9743D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743D7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theme="9" tint="-0.499984740745262"/>
        <bgColor rgb="FF000000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/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rgb="FF3A3838"/>
      </left>
      <right/>
      <top style="thin">
        <color rgb="FF3A3838"/>
      </top>
      <bottom style="thin">
        <color rgb="FF3A3838"/>
      </bottom>
      <diagonal/>
    </border>
    <border>
      <left/>
      <right/>
      <top style="thin">
        <color rgb="FF3A3838"/>
      </top>
      <bottom style="thin">
        <color rgb="FF3A3838"/>
      </bottom>
      <diagonal/>
    </border>
    <border>
      <left/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 style="thin">
        <color rgb="FF3A3838"/>
      </right>
      <top/>
      <bottom style="thin">
        <color rgb="FF3A3838"/>
      </bottom>
      <diagonal/>
    </border>
    <border>
      <left/>
      <right style="thin">
        <color rgb="FF3A3838"/>
      </right>
      <top/>
      <bottom style="thin">
        <color rgb="FF3A3838"/>
      </bottom>
      <diagonal/>
    </border>
    <border>
      <left/>
      <right style="thin">
        <color theme="2" tint="-0.749992370372631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6">
    <xf numFmtId="0" fontId="0" fillId="0" borderId="0" xfId="0"/>
    <xf numFmtId="0" fontId="0" fillId="7" borderId="0" xfId="0" applyFill="1" applyProtection="1">
      <protection locked="0"/>
    </xf>
    <xf numFmtId="0" fontId="0" fillId="0" borderId="0" xfId="0" applyProtection="1">
      <protection locked="0"/>
    </xf>
    <xf numFmtId="0" fontId="5" fillId="7" borderId="0" xfId="0" applyFont="1" applyFill="1" applyBorder="1" applyProtection="1">
      <protection locked="0"/>
    </xf>
    <xf numFmtId="0" fontId="5" fillId="7" borderId="0" xfId="0" applyFont="1" applyFill="1" applyProtection="1">
      <protection locked="0"/>
    </xf>
    <xf numFmtId="0" fontId="5" fillId="0" borderId="0" xfId="0" applyFont="1" applyProtection="1">
      <protection locked="0"/>
    </xf>
    <xf numFmtId="0" fontId="5" fillId="6" borderId="0" xfId="0" applyFont="1" applyFill="1" applyBorder="1" applyProtection="1">
      <protection locked="0"/>
    </xf>
    <xf numFmtId="0" fontId="28" fillId="6" borderId="0" xfId="0" applyFont="1" applyFill="1" applyBorder="1" applyProtection="1">
      <protection locked="0"/>
    </xf>
    <xf numFmtId="0" fontId="18" fillId="2" borderId="1" xfId="0" applyFont="1" applyFill="1" applyBorder="1" applyAlignment="1" applyProtection="1">
      <alignment horizontal="center"/>
      <protection locked="0"/>
    </xf>
    <xf numFmtId="0" fontId="5" fillId="20" borderId="3" xfId="0" applyFont="1" applyFill="1" applyBorder="1" applyProtection="1">
      <protection locked="0"/>
    </xf>
    <xf numFmtId="0" fontId="7" fillId="20" borderId="4" xfId="0" applyFont="1" applyFill="1" applyBorder="1" applyProtection="1">
      <protection locked="0"/>
    </xf>
    <xf numFmtId="0" fontId="8" fillId="20" borderId="5" xfId="0" applyFont="1" applyFill="1" applyBorder="1" applyProtection="1">
      <protection locked="0"/>
    </xf>
    <xf numFmtId="0" fontId="9" fillId="21" borderId="6" xfId="0" applyFont="1" applyFill="1" applyBorder="1" applyProtection="1">
      <protection locked="0"/>
    </xf>
    <xf numFmtId="0" fontId="10" fillId="21" borderId="7" xfId="0" applyFont="1" applyFill="1" applyBorder="1" applyAlignment="1" applyProtection="1">
      <alignment horizontal="center"/>
      <protection locked="0"/>
    </xf>
    <xf numFmtId="0" fontId="10" fillId="21" borderId="7" xfId="0" applyFont="1" applyFill="1" applyBorder="1" applyProtection="1">
      <protection locked="0"/>
    </xf>
    <xf numFmtId="0" fontId="11" fillId="21" borderId="8" xfId="0" applyFont="1" applyFill="1" applyBorder="1" applyProtection="1">
      <protection locked="0"/>
    </xf>
    <xf numFmtId="0" fontId="16" fillId="11" borderId="1" xfId="0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Protection="1">
      <protection locked="0"/>
    </xf>
    <xf numFmtId="0" fontId="5" fillId="9" borderId="0" xfId="0" applyFont="1" applyFill="1" applyBorder="1" applyProtection="1">
      <protection locked="0"/>
    </xf>
    <xf numFmtId="0" fontId="3" fillId="12" borderId="2" xfId="0" applyFont="1" applyFill="1" applyBorder="1" applyAlignment="1" applyProtection="1">
      <alignment horizontal="center"/>
      <protection locked="0"/>
    </xf>
    <xf numFmtId="0" fontId="13" fillId="13" borderId="10" xfId="0" applyFont="1" applyFill="1" applyBorder="1" applyAlignment="1" applyProtection="1">
      <alignment horizontal="center"/>
      <protection locked="0"/>
    </xf>
    <xf numFmtId="0" fontId="26" fillId="12" borderId="2" xfId="0" applyFont="1" applyFill="1" applyBorder="1" applyAlignment="1" applyProtection="1">
      <alignment horizontal="right"/>
      <protection locked="0"/>
    </xf>
    <xf numFmtId="0" fontId="14" fillId="12" borderId="2" xfId="0" applyFont="1" applyFill="1" applyBorder="1" applyAlignment="1" applyProtection="1">
      <alignment horizontal="center"/>
      <protection locked="0"/>
    </xf>
    <xf numFmtId="0" fontId="26" fillId="12" borderId="2" xfId="0" applyFont="1" applyFill="1" applyBorder="1" applyAlignment="1" applyProtection="1">
      <protection locked="0"/>
    </xf>
    <xf numFmtId="0" fontId="13" fillId="13" borderId="9" xfId="0" applyFont="1" applyFill="1" applyBorder="1" applyAlignment="1" applyProtection="1">
      <alignment horizontal="center"/>
      <protection locked="0"/>
    </xf>
    <xf numFmtId="0" fontId="27" fillId="13" borderId="10" xfId="0" applyFont="1" applyFill="1" applyBorder="1" applyAlignment="1" applyProtection="1">
      <alignment horizontal="right"/>
      <protection locked="0"/>
    </xf>
    <xf numFmtId="0" fontId="27" fillId="13" borderId="10" xfId="0" applyFont="1" applyFill="1" applyBorder="1" applyAlignment="1" applyProtection="1">
      <alignment horizontal="left"/>
      <protection locked="0"/>
    </xf>
    <xf numFmtId="0" fontId="5" fillId="3" borderId="0" xfId="0" applyFont="1" applyFill="1" applyBorder="1" applyProtection="1">
      <protection locked="0"/>
    </xf>
    <xf numFmtId="0" fontId="5" fillId="12" borderId="0" xfId="0" applyFont="1" applyFill="1" applyBorder="1" applyProtection="1">
      <protection locked="0"/>
    </xf>
    <xf numFmtId="0" fontId="3" fillId="9" borderId="1" xfId="0" applyFont="1" applyFill="1" applyBorder="1" applyAlignment="1" applyProtection="1">
      <alignment horizontal="center"/>
      <protection locked="0"/>
    </xf>
    <xf numFmtId="0" fontId="13" fillId="11" borderId="10" xfId="0" applyFont="1" applyFill="1" applyBorder="1" applyAlignment="1" applyProtection="1">
      <alignment horizontal="center"/>
      <protection locked="0"/>
    </xf>
    <xf numFmtId="0" fontId="26" fillId="9" borderId="1" xfId="0" applyFont="1" applyFill="1" applyBorder="1" applyAlignment="1" applyProtection="1">
      <alignment horizontal="right"/>
      <protection locked="0"/>
    </xf>
    <xf numFmtId="0" fontId="14" fillId="9" borderId="1" xfId="0" applyFont="1" applyFill="1" applyBorder="1" applyAlignment="1" applyProtection="1">
      <alignment horizontal="center"/>
      <protection locked="0"/>
    </xf>
    <xf numFmtId="0" fontId="26" fillId="9" borderId="1" xfId="0" applyFont="1" applyFill="1" applyBorder="1" applyAlignment="1" applyProtection="1">
      <protection locked="0"/>
    </xf>
    <xf numFmtId="0" fontId="13" fillId="11" borderId="9" xfId="0" applyFont="1" applyFill="1" applyBorder="1" applyAlignment="1" applyProtection="1">
      <alignment horizontal="center"/>
      <protection locked="0"/>
    </xf>
    <xf numFmtId="0" fontId="27" fillId="11" borderId="10" xfId="0" applyFont="1" applyFill="1" applyBorder="1" applyAlignment="1" applyProtection="1">
      <alignment horizontal="right"/>
      <protection locked="0"/>
    </xf>
    <xf numFmtId="0" fontId="27" fillId="11" borderId="10" xfId="0" applyFont="1" applyFill="1" applyBorder="1" applyAlignment="1" applyProtection="1">
      <alignment horizontal="left"/>
      <protection locked="0"/>
    </xf>
    <xf numFmtId="0" fontId="21" fillId="7" borderId="0" xfId="0" applyFont="1" applyFill="1" applyProtection="1">
      <protection locked="0"/>
    </xf>
    <xf numFmtId="0" fontId="21" fillId="7" borderId="0" xfId="0" applyFont="1" applyFill="1" applyAlignment="1" applyProtection="1">
      <alignment horizontal="center"/>
      <protection locked="0"/>
    </xf>
    <xf numFmtId="0" fontId="5" fillId="4" borderId="0" xfId="0" applyFont="1" applyFill="1" applyBorder="1" applyProtection="1">
      <protection locked="0"/>
    </xf>
    <xf numFmtId="0" fontId="3" fillId="12" borderId="1" xfId="0" applyFont="1" applyFill="1" applyBorder="1" applyAlignment="1" applyProtection="1">
      <alignment horizontal="center"/>
      <protection locked="0"/>
    </xf>
    <xf numFmtId="0" fontId="26" fillId="12" borderId="1" xfId="0" applyFont="1" applyFill="1" applyBorder="1" applyAlignment="1" applyProtection="1">
      <alignment horizontal="right"/>
      <protection locked="0"/>
    </xf>
    <xf numFmtId="0" fontId="14" fillId="12" borderId="1" xfId="0" applyFont="1" applyFill="1" applyBorder="1" applyAlignment="1" applyProtection="1">
      <alignment horizontal="center"/>
      <protection locked="0"/>
    </xf>
    <xf numFmtId="0" fontId="26" fillId="12" borderId="1" xfId="0" applyFont="1" applyFill="1" applyBorder="1" applyAlignment="1" applyProtection="1">
      <alignment horizontal="left"/>
      <protection locked="0"/>
    </xf>
    <xf numFmtId="0" fontId="5" fillId="5" borderId="0" xfId="0" applyFont="1" applyFill="1" applyBorder="1" applyProtection="1">
      <protection locked="0"/>
    </xf>
    <xf numFmtId="0" fontId="5" fillId="7" borderId="0" xfId="0" applyFont="1" applyFill="1" applyBorder="1" applyAlignment="1" applyProtection="1">
      <alignment horizontal="center"/>
      <protection locked="0"/>
    </xf>
    <xf numFmtId="0" fontId="6" fillId="7" borderId="0" xfId="0" applyFont="1" applyFill="1" applyAlignment="1" applyProtection="1">
      <alignment horizontal="center"/>
      <protection locked="0"/>
    </xf>
    <xf numFmtId="0" fontId="26" fillId="12" borderId="1" xfId="0" applyFont="1" applyFill="1" applyBorder="1" applyAlignment="1" applyProtection="1">
      <protection locked="0"/>
    </xf>
    <xf numFmtId="0" fontId="26" fillId="9" borderId="1" xfId="0" applyFont="1" applyFill="1" applyBorder="1" applyAlignment="1" applyProtection="1">
      <alignment horizontal="left"/>
      <protection locked="0"/>
    </xf>
    <xf numFmtId="0" fontId="3" fillId="7" borderId="0" xfId="0" applyFont="1" applyFill="1" applyBorder="1" applyAlignment="1" applyProtection="1">
      <alignment horizontal="center"/>
      <protection locked="0"/>
    </xf>
    <xf numFmtId="0" fontId="13" fillId="14" borderId="0" xfId="0" applyFont="1" applyFill="1" applyBorder="1" applyAlignment="1" applyProtection="1">
      <alignment horizontal="center"/>
      <protection locked="0"/>
    </xf>
    <xf numFmtId="0" fontId="4" fillId="7" borderId="0" xfId="0" applyFont="1" applyFill="1" applyBorder="1" applyAlignment="1" applyProtection="1">
      <alignment horizontal="right"/>
      <protection locked="0"/>
    </xf>
    <xf numFmtId="0" fontId="14" fillId="7" borderId="0" xfId="0" applyFont="1" applyFill="1" applyBorder="1" applyAlignment="1" applyProtection="1">
      <alignment horizontal="center"/>
      <protection locked="0"/>
    </xf>
    <xf numFmtId="0" fontId="4" fillId="7" borderId="0" xfId="0" applyFont="1" applyFill="1" applyBorder="1" applyAlignment="1" applyProtection="1">
      <alignment horizontal="left"/>
      <protection locked="0"/>
    </xf>
    <xf numFmtId="0" fontId="15" fillId="14" borderId="0" xfId="0" applyFont="1" applyFill="1" applyBorder="1" applyAlignment="1" applyProtection="1">
      <alignment horizontal="right"/>
      <protection locked="0"/>
    </xf>
    <xf numFmtId="0" fontId="16" fillId="14" borderId="0" xfId="0" applyFont="1" applyFill="1" applyBorder="1" applyAlignment="1" applyProtection="1">
      <alignment horizontal="center"/>
      <protection locked="0"/>
    </xf>
    <xf numFmtId="0" fontId="15" fillId="14" borderId="0" xfId="0" applyFont="1" applyFill="1" applyBorder="1" applyAlignment="1" applyProtection="1">
      <alignment horizontal="left"/>
      <protection locked="0"/>
    </xf>
    <xf numFmtId="0" fontId="5" fillId="20" borderId="0" xfId="0" applyFont="1" applyFill="1" applyBorder="1" applyProtection="1">
      <protection locked="0"/>
    </xf>
    <xf numFmtId="0" fontId="5" fillId="8" borderId="0" xfId="0" applyFont="1" applyFill="1" applyBorder="1" applyProtection="1">
      <protection locked="0"/>
    </xf>
    <xf numFmtId="0" fontId="5" fillId="7" borderId="0" xfId="0" applyFont="1" applyFill="1" applyAlignment="1" applyProtection="1">
      <alignment horizontal="center"/>
      <protection locked="0"/>
    </xf>
    <xf numFmtId="0" fontId="5" fillId="7" borderId="0" xfId="0" applyFont="1" applyFill="1" applyAlignment="1" applyProtection="1">
      <alignment horizontal="right"/>
      <protection locked="0"/>
    </xf>
    <xf numFmtId="0" fontId="5" fillId="7" borderId="0" xfId="0" applyFont="1" applyFill="1" applyAlignment="1" applyProtection="1">
      <protection locked="0"/>
    </xf>
    <xf numFmtId="0" fontId="5" fillId="7" borderId="0" xfId="0" applyFont="1" applyFill="1" applyAlignment="1" applyProtection="1">
      <alignment horizontal="left"/>
      <protection locked="0"/>
    </xf>
    <xf numFmtId="0" fontId="5" fillId="2" borderId="3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right"/>
      <protection locked="0"/>
    </xf>
    <xf numFmtId="0" fontId="8" fillId="2" borderId="5" xfId="0" applyFont="1" applyFill="1" applyBorder="1" applyAlignment="1" applyProtection="1">
      <protection locked="0"/>
    </xf>
    <xf numFmtId="0" fontId="9" fillId="22" borderId="6" xfId="0" applyFont="1" applyFill="1" applyBorder="1" applyProtection="1">
      <protection locked="0"/>
    </xf>
    <xf numFmtId="0" fontId="10" fillId="22" borderId="7" xfId="0" applyFont="1" applyFill="1" applyBorder="1" applyAlignment="1" applyProtection="1">
      <alignment horizontal="center"/>
      <protection locked="0"/>
    </xf>
    <xf numFmtId="0" fontId="10" fillId="22" borderId="7" xfId="0" applyFont="1" applyFill="1" applyBorder="1" applyAlignment="1" applyProtection="1">
      <alignment horizontal="right"/>
      <protection locked="0"/>
    </xf>
    <xf numFmtId="0" fontId="11" fillId="22" borderId="8" xfId="0" applyFont="1" applyFill="1" applyBorder="1" applyAlignment="1" applyProtection="1">
      <alignment horizontal="left"/>
      <protection locked="0"/>
    </xf>
    <xf numFmtId="0" fontId="3" fillId="12" borderId="2" xfId="0" applyFont="1" applyFill="1" applyBorder="1" applyAlignment="1" applyProtection="1">
      <protection locked="0"/>
    </xf>
    <xf numFmtId="0" fontId="13" fillId="13" borderId="10" xfId="0" applyFont="1" applyFill="1" applyBorder="1" applyAlignment="1" applyProtection="1">
      <alignment horizontal="right"/>
      <protection locked="0"/>
    </xf>
    <xf numFmtId="0" fontId="13" fillId="13" borderId="10" xfId="0" applyFont="1" applyFill="1" applyBorder="1" applyAlignment="1" applyProtection="1">
      <alignment horizontal="left"/>
      <protection locked="0"/>
    </xf>
    <xf numFmtId="0" fontId="3" fillId="9" borderId="2" xfId="0" applyFont="1" applyFill="1" applyBorder="1" applyAlignment="1" applyProtection="1">
      <protection locked="0"/>
    </xf>
    <xf numFmtId="0" fontId="3" fillId="9" borderId="1" xfId="0" applyFont="1" applyFill="1" applyBorder="1" applyAlignment="1" applyProtection="1">
      <protection locked="0"/>
    </xf>
    <xf numFmtId="0" fontId="35" fillId="16" borderId="3" xfId="0" applyFont="1" applyFill="1" applyBorder="1" applyProtection="1">
      <protection locked="0"/>
    </xf>
    <xf numFmtId="0" fontId="7" fillId="16" borderId="4" xfId="0" applyFont="1" applyFill="1" applyBorder="1" applyAlignment="1" applyProtection="1">
      <alignment horizontal="center"/>
      <protection locked="0"/>
    </xf>
    <xf numFmtId="0" fontId="7" fillId="16" borderId="4" xfId="0" applyFont="1" applyFill="1" applyBorder="1" applyAlignment="1" applyProtection="1">
      <alignment horizontal="right"/>
      <protection locked="0"/>
    </xf>
    <xf numFmtId="0" fontId="8" fillId="16" borderId="5" xfId="0" applyFont="1" applyFill="1" applyBorder="1" applyAlignment="1" applyProtection="1">
      <protection locked="0"/>
    </xf>
    <xf numFmtId="0" fontId="9" fillId="23" borderId="6" xfId="0" applyFont="1" applyFill="1" applyBorder="1" applyProtection="1">
      <protection locked="0"/>
    </xf>
    <xf numFmtId="0" fontId="10" fillId="23" borderId="7" xfId="0" applyFont="1" applyFill="1" applyBorder="1" applyAlignment="1" applyProtection="1">
      <alignment horizontal="center"/>
      <protection locked="0"/>
    </xf>
    <xf numFmtId="0" fontId="10" fillId="23" borderId="7" xfId="0" applyFont="1" applyFill="1" applyBorder="1" applyAlignment="1" applyProtection="1">
      <alignment horizontal="right"/>
      <protection locked="0"/>
    </xf>
    <xf numFmtId="0" fontId="11" fillId="23" borderId="8" xfId="0" applyFont="1" applyFill="1" applyBorder="1" applyAlignment="1" applyProtection="1">
      <alignment horizontal="left"/>
      <protection locked="0"/>
    </xf>
    <xf numFmtId="0" fontId="13" fillId="11" borderId="10" xfId="0" applyFont="1" applyFill="1" applyBorder="1" applyAlignment="1" applyProtection="1">
      <alignment horizontal="left"/>
      <protection locked="0"/>
    </xf>
    <xf numFmtId="0" fontId="13" fillId="11" borderId="10" xfId="0" applyFont="1" applyFill="1" applyBorder="1" applyAlignment="1" applyProtection="1">
      <alignment horizontal="right"/>
      <protection locked="0"/>
    </xf>
    <xf numFmtId="0" fontId="36" fillId="8" borderId="3" xfId="0" applyFont="1" applyFill="1" applyBorder="1" applyAlignment="1" applyProtection="1">
      <protection locked="0"/>
    </xf>
    <xf numFmtId="0" fontId="7" fillId="8" borderId="4" xfId="0" applyFont="1" applyFill="1" applyBorder="1" applyAlignment="1" applyProtection="1">
      <alignment horizontal="center"/>
      <protection locked="0"/>
    </xf>
    <xf numFmtId="0" fontId="7" fillId="8" borderId="4" xfId="0" applyFont="1" applyFill="1" applyBorder="1" applyAlignment="1" applyProtection="1">
      <alignment horizontal="right"/>
      <protection locked="0"/>
    </xf>
    <xf numFmtId="0" fontId="8" fillId="8" borderId="5" xfId="0" applyFont="1" applyFill="1" applyBorder="1" applyAlignment="1" applyProtection="1">
      <protection locked="0"/>
    </xf>
    <xf numFmtId="0" fontId="9" fillId="25" borderId="6" xfId="0" applyFont="1" applyFill="1" applyBorder="1" applyProtection="1">
      <protection locked="0"/>
    </xf>
    <xf numFmtId="0" fontId="10" fillId="25" borderId="7" xfId="0" applyFont="1" applyFill="1" applyBorder="1" applyAlignment="1" applyProtection="1">
      <alignment horizontal="center"/>
      <protection locked="0"/>
    </xf>
    <xf numFmtId="0" fontId="10" fillId="25" borderId="7" xfId="0" applyFont="1" applyFill="1" applyBorder="1" applyAlignment="1" applyProtection="1">
      <alignment horizontal="right"/>
      <protection locked="0"/>
    </xf>
    <xf numFmtId="0" fontId="11" fillId="25" borderId="8" xfId="0" applyFont="1" applyFill="1" applyBorder="1" applyAlignment="1" applyProtection="1">
      <alignment horizontal="left"/>
      <protection locked="0"/>
    </xf>
    <xf numFmtId="0" fontId="3" fillId="12" borderId="1" xfId="0" applyFont="1" applyFill="1" applyBorder="1" applyAlignment="1" applyProtection="1">
      <alignment horizontal="right"/>
      <protection locked="0"/>
    </xf>
    <xf numFmtId="0" fontId="3" fillId="12" borderId="1" xfId="0" applyFont="1" applyFill="1" applyBorder="1" applyAlignment="1" applyProtection="1">
      <protection locked="0"/>
    </xf>
    <xf numFmtId="0" fontId="3" fillId="12" borderId="1" xfId="0" applyFont="1" applyFill="1" applyBorder="1" applyAlignment="1" applyProtection="1">
      <alignment horizontal="left"/>
      <protection locked="0"/>
    </xf>
    <xf numFmtId="0" fontId="3" fillId="9" borderId="1" xfId="0" applyFont="1" applyFill="1" applyBorder="1" applyAlignment="1" applyProtection="1">
      <alignment horizontal="right"/>
      <protection locked="0"/>
    </xf>
    <xf numFmtId="0" fontId="31" fillId="7" borderId="0" xfId="0" applyFont="1" applyFill="1" applyAlignment="1" applyProtection="1">
      <alignment horizontal="left"/>
      <protection locked="0"/>
    </xf>
    <xf numFmtId="0" fontId="0" fillId="0" borderId="0" xfId="0" applyFill="1" applyProtection="1">
      <protection locked="0"/>
    </xf>
    <xf numFmtId="0" fontId="5" fillId="0" borderId="0" xfId="0" applyFont="1" applyFill="1" applyProtection="1">
      <protection locked="0"/>
    </xf>
    <xf numFmtId="0" fontId="5" fillId="9" borderId="1" xfId="0" applyFont="1" applyFill="1" applyBorder="1" applyAlignment="1" applyProtection="1">
      <alignment horizontal="center"/>
    </xf>
    <xf numFmtId="0" fontId="5" fillId="12" borderId="1" xfId="0" applyFont="1" applyFill="1" applyBorder="1" applyAlignment="1" applyProtection="1">
      <alignment horizontal="center"/>
    </xf>
    <xf numFmtId="0" fontId="34" fillId="7" borderId="0" xfId="0" applyFont="1" applyFill="1" applyProtection="1"/>
    <xf numFmtId="0" fontId="5" fillId="7" borderId="0" xfId="0" applyFont="1" applyFill="1" applyProtection="1"/>
    <xf numFmtId="0" fontId="0" fillId="7" borderId="0" xfId="0" applyFill="1" applyProtection="1"/>
    <xf numFmtId="0" fontId="32" fillId="7" borderId="0" xfId="0" applyFont="1" applyFill="1" applyAlignment="1" applyProtection="1">
      <alignment horizontal="center" vertical="top"/>
      <protection locked="0"/>
    </xf>
    <xf numFmtId="0" fontId="33" fillId="7" borderId="0" xfId="0" applyFont="1" applyFill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8" fillId="16" borderId="4" xfId="0" applyFont="1" applyFill="1" applyBorder="1" applyAlignment="1" applyProtection="1">
      <alignment horizontal="center"/>
      <protection locked="0"/>
    </xf>
    <xf numFmtId="0" fontId="8" fillId="8" borderId="4" xfId="0" applyFont="1" applyFill="1" applyBorder="1" applyAlignment="1" applyProtection="1">
      <alignment horizontal="center"/>
      <protection locked="0"/>
    </xf>
    <xf numFmtId="0" fontId="11" fillId="21" borderId="7" xfId="0" applyFont="1" applyFill="1" applyBorder="1" applyAlignment="1" applyProtection="1">
      <alignment horizontal="center"/>
      <protection locked="0"/>
    </xf>
    <xf numFmtId="0" fontId="11" fillId="22" borderId="7" xfId="0" applyFont="1" applyFill="1" applyBorder="1" applyAlignment="1" applyProtection="1">
      <alignment horizontal="center"/>
      <protection locked="0"/>
    </xf>
    <xf numFmtId="0" fontId="11" fillId="23" borderId="7" xfId="0" applyFont="1" applyFill="1" applyBorder="1" applyAlignment="1" applyProtection="1">
      <alignment horizontal="center"/>
      <protection locked="0"/>
    </xf>
    <xf numFmtId="0" fontId="11" fillId="25" borderId="7" xfId="0" applyFont="1" applyFill="1" applyBorder="1" applyAlignment="1" applyProtection="1">
      <alignment horizontal="center"/>
      <protection locked="0"/>
    </xf>
    <xf numFmtId="0" fontId="17" fillId="2" borderId="3" xfId="0" applyFont="1" applyFill="1" applyBorder="1" applyAlignment="1" applyProtection="1">
      <alignment horizontal="center"/>
      <protection locked="0"/>
    </xf>
    <xf numFmtId="0" fontId="17" fillId="2" borderId="5" xfId="0" applyFont="1" applyFill="1" applyBorder="1" applyAlignment="1" applyProtection="1">
      <alignment horizontal="center"/>
      <protection locked="0"/>
    </xf>
    <xf numFmtId="0" fontId="4" fillId="9" borderId="3" xfId="0" applyFont="1" applyFill="1" applyBorder="1" applyAlignment="1" applyProtection="1">
      <alignment horizontal="center"/>
    </xf>
    <xf numFmtId="0" fontId="4" fillId="9" borderId="4" xfId="0" applyFont="1" applyFill="1" applyBorder="1" applyAlignment="1" applyProtection="1">
      <alignment horizontal="center"/>
    </xf>
    <xf numFmtId="0" fontId="4" fillId="9" borderId="5" xfId="0" applyFont="1" applyFill="1" applyBorder="1" applyAlignment="1" applyProtection="1">
      <alignment horizontal="center"/>
    </xf>
    <xf numFmtId="0" fontId="17" fillId="4" borderId="3" xfId="0" applyFont="1" applyFill="1" applyBorder="1" applyAlignment="1" applyProtection="1">
      <alignment horizontal="center"/>
      <protection locked="0"/>
    </xf>
    <xf numFmtId="0" fontId="17" fillId="4" borderId="5" xfId="0" applyFont="1" applyFill="1" applyBorder="1" applyAlignment="1" applyProtection="1">
      <alignment horizontal="center"/>
      <protection locked="0"/>
    </xf>
    <xf numFmtId="0" fontId="17" fillId="16" borderId="3" xfId="0" applyFont="1" applyFill="1" applyBorder="1" applyAlignment="1" applyProtection="1">
      <alignment horizontal="center"/>
      <protection locked="0"/>
    </xf>
    <xf numFmtId="0" fontId="17" fillId="16" borderId="5" xfId="0" applyFont="1" applyFill="1" applyBorder="1" applyAlignment="1" applyProtection="1">
      <alignment horizontal="center"/>
      <protection locked="0"/>
    </xf>
    <xf numFmtId="0" fontId="17" fillId="24" borderId="3" xfId="0" applyFont="1" applyFill="1" applyBorder="1" applyAlignment="1" applyProtection="1">
      <alignment horizontal="center"/>
      <protection locked="0"/>
    </xf>
    <xf numFmtId="0" fontId="17" fillId="24" borderId="5" xfId="0" applyFont="1" applyFill="1" applyBorder="1" applyAlignment="1" applyProtection="1">
      <alignment horizontal="center"/>
      <protection locked="0"/>
    </xf>
    <xf numFmtId="0" fontId="17" fillId="16" borderId="1" xfId="0" applyFont="1" applyFill="1" applyBorder="1" applyAlignment="1" applyProtection="1">
      <alignment horizontal="center"/>
      <protection locked="0"/>
    </xf>
    <xf numFmtId="0" fontId="12" fillId="9" borderId="1" xfId="0" applyFont="1" applyFill="1" applyBorder="1" applyAlignment="1" applyProtection="1">
      <alignment horizontal="center"/>
    </xf>
    <xf numFmtId="0" fontId="17" fillId="2" borderId="1" xfId="0" applyFont="1" applyFill="1" applyBorder="1" applyAlignment="1" applyProtection="1">
      <alignment horizontal="center"/>
      <protection locked="0"/>
    </xf>
    <xf numFmtId="0" fontId="17" fillId="20" borderId="3" xfId="0" applyFont="1" applyFill="1" applyBorder="1" applyAlignment="1" applyProtection="1">
      <alignment horizontal="center"/>
      <protection locked="0"/>
    </xf>
    <xf numFmtId="0" fontId="17" fillId="20" borderId="5" xfId="0" applyFont="1" applyFill="1" applyBorder="1" applyAlignment="1" applyProtection="1">
      <alignment horizontal="center"/>
      <protection locked="0"/>
    </xf>
    <xf numFmtId="0" fontId="17" fillId="15" borderId="3" xfId="0" applyFont="1" applyFill="1" applyBorder="1" applyAlignment="1" applyProtection="1">
      <alignment horizontal="center"/>
      <protection locked="0"/>
    </xf>
    <xf numFmtId="0" fontId="17" fillId="15" borderId="5" xfId="0" applyFont="1" applyFill="1" applyBorder="1" applyAlignment="1" applyProtection="1">
      <alignment horizontal="center"/>
      <protection locked="0"/>
    </xf>
    <xf numFmtId="0" fontId="8" fillId="20" borderId="4" xfId="0" applyFont="1" applyFill="1" applyBorder="1" applyAlignment="1" applyProtection="1">
      <alignment horizontal="center"/>
      <protection locked="0"/>
    </xf>
    <xf numFmtId="0" fontId="17" fillId="8" borderId="3" xfId="0" applyFont="1" applyFill="1" applyBorder="1" applyAlignment="1" applyProtection="1">
      <alignment horizontal="center"/>
      <protection locked="0"/>
    </xf>
    <xf numFmtId="0" fontId="17" fillId="8" borderId="5" xfId="0" applyFont="1" applyFill="1" applyBorder="1" applyAlignment="1" applyProtection="1">
      <alignment horizontal="center"/>
      <protection locked="0"/>
    </xf>
    <xf numFmtId="0" fontId="17" fillId="19" borderId="3" xfId="0" applyFont="1" applyFill="1" applyBorder="1" applyAlignment="1" applyProtection="1">
      <alignment horizontal="center"/>
      <protection locked="0"/>
    </xf>
    <xf numFmtId="0" fontId="17" fillId="19" borderId="5" xfId="0" applyFont="1" applyFill="1" applyBorder="1" applyAlignment="1" applyProtection="1">
      <alignment horizontal="center"/>
      <protection locked="0"/>
    </xf>
    <xf numFmtId="0" fontId="17" fillId="6" borderId="0" xfId="0" applyFont="1" applyFill="1" applyBorder="1" applyAlignment="1" applyProtection="1">
      <alignment horizontal="center" vertical="center"/>
      <protection locked="0"/>
    </xf>
    <xf numFmtId="0" fontId="25" fillId="10" borderId="0" xfId="0" applyFont="1" applyFill="1" applyBorder="1" applyAlignment="1" applyProtection="1">
      <alignment horizontal="center" vertical="center"/>
      <protection locked="0"/>
    </xf>
    <xf numFmtId="0" fontId="17" fillId="20" borderId="1" xfId="0" applyFont="1" applyFill="1" applyBorder="1" applyAlignment="1" applyProtection="1">
      <alignment horizontal="center"/>
      <protection locked="0"/>
    </xf>
    <xf numFmtId="0" fontId="20" fillId="17" borderId="1" xfId="0" applyFont="1" applyFill="1" applyBorder="1" applyAlignment="1" applyProtection="1">
      <alignment horizontal="center" vertical="center"/>
      <protection locked="0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0" fontId="17" fillId="8" borderId="1" xfId="0" applyFont="1" applyFill="1" applyBorder="1" applyAlignment="1" applyProtection="1">
      <alignment horizontal="center"/>
      <protection locked="0"/>
    </xf>
    <xf numFmtId="0" fontId="20" fillId="16" borderId="1" xfId="0" applyFont="1" applyFill="1" applyBorder="1" applyAlignment="1" applyProtection="1">
      <alignment horizontal="center" vertical="center"/>
      <protection locked="0"/>
    </xf>
    <xf numFmtId="0" fontId="17" fillId="18" borderId="1" xfId="0" applyFont="1" applyFill="1" applyBorder="1" applyAlignment="1" applyProtection="1">
      <alignment horizontal="center"/>
      <protection locked="0"/>
    </xf>
    <xf numFmtId="0" fontId="17" fillId="15" borderId="1" xfId="0" applyFont="1" applyFill="1" applyBorder="1" applyAlignment="1" applyProtection="1">
      <alignment horizontal="center"/>
      <protection locked="0"/>
    </xf>
    <xf numFmtId="0" fontId="17" fillId="19" borderId="1" xfId="0" applyFont="1" applyFill="1" applyBorder="1" applyAlignment="1" applyProtection="1">
      <alignment horizontal="center"/>
      <protection locked="0"/>
    </xf>
    <xf numFmtId="0" fontId="20" fillId="19" borderId="1" xfId="0" applyFont="1" applyFill="1" applyBorder="1" applyAlignment="1" applyProtection="1">
      <alignment horizontal="center" vertical="center"/>
      <protection locked="0"/>
    </xf>
    <xf numFmtId="0" fontId="17" fillId="24" borderId="1" xfId="0" applyFont="1" applyFill="1" applyBorder="1" applyAlignment="1" applyProtection="1">
      <alignment horizontal="center"/>
      <protection locked="0"/>
    </xf>
    <xf numFmtId="0" fontId="17" fillId="4" borderId="1" xfId="0" applyFont="1" applyFill="1" applyBorder="1" applyAlignment="1" applyProtection="1">
      <alignment horizontal="center"/>
      <protection locked="0"/>
    </xf>
    <xf numFmtId="0" fontId="20" fillId="4" borderId="1" xfId="0" applyFont="1" applyFill="1" applyBorder="1" applyAlignment="1" applyProtection="1">
      <alignment horizontal="center" vertical="center"/>
      <protection locked="0"/>
    </xf>
    <xf numFmtId="0" fontId="20" fillId="18" borderId="1" xfId="0" applyFont="1" applyFill="1" applyBorder="1" applyAlignment="1" applyProtection="1">
      <alignment horizontal="center" vertical="center"/>
      <protection locked="0"/>
    </xf>
    <xf numFmtId="0" fontId="20" fillId="8" borderId="1" xfId="0" applyFont="1" applyFill="1" applyBorder="1" applyAlignment="1" applyProtection="1">
      <alignment horizontal="center" vertical="center"/>
      <protection locked="0"/>
    </xf>
    <xf numFmtId="0" fontId="20" fillId="15" borderId="1" xfId="0" applyFont="1" applyFill="1" applyBorder="1" applyAlignment="1" applyProtection="1">
      <alignment horizontal="center" vertical="center"/>
      <protection locked="0"/>
    </xf>
    <xf numFmtId="0" fontId="17" fillId="27" borderId="1" xfId="0" applyFont="1" applyFill="1" applyBorder="1" applyAlignment="1" applyProtection="1">
      <alignment horizontal="center"/>
      <protection locked="0"/>
    </xf>
    <xf numFmtId="0" fontId="20" fillId="26" borderId="1" xfId="0" applyFont="1" applyFill="1" applyBorder="1" applyAlignment="1" applyProtection="1">
      <alignment horizontal="center" vertical="center"/>
      <protection locked="0"/>
    </xf>
    <xf numFmtId="0" fontId="17" fillId="6" borderId="0" xfId="0" applyFont="1" applyFill="1" applyAlignment="1" applyProtection="1">
      <alignment horizontal="center" vertical="center"/>
      <protection locked="0"/>
    </xf>
    <xf numFmtId="0" fontId="17" fillId="6" borderId="1" xfId="0" applyFont="1" applyFill="1" applyBorder="1" applyAlignment="1" applyProtection="1">
      <alignment horizontal="center"/>
      <protection locked="0"/>
    </xf>
    <xf numFmtId="0" fontId="37" fillId="9" borderId="1" xfId="0" applyFont="1" applyFill="1" applyBorder="1" applyAlignment="1" applyProtection="1">
      <alignment horizontal="center" vertical="center"/>
    </xf>
    <xf numFmtId="0" fontId="17" fillId="27" borderId="1" xfId="0" applyFont="1" applyFill="1" applyBorder="1" applyAlignment="1" applyProtection="1">
      <alignment horizontal="center" vertical="center"/>
      <protection locked="0"/>
    </xf>
    <xf numFmtId="0" fontId="29" fillId="10" borderId="0" xfId="0" applyFont="1" applyFill="1" applyBorder="1" applyAlignment="1" applyProtection="1">
      <alignment horizontal="center" vertical="center"/>
      <protection locked="0"/>
    </xf>
    <xf numFmtId="0" fontId="29" fillId="10" borderId="11" xfId="0" applyFont="1" applyFill="1" applyBorder="1" applyAlignment="1" applyProtection="1">
      <alignment horizontal="center" vertical="center"/>
      <protection locked="0"/>
    </xf>
    <xf numFmtId="0" fontId="20" fillId="27" borderId="1" xfId="0" applyFont="1" applyFill="1" applyBorder="1" applyAlignment="1" applyProtection="1">
      <alignment horizontal="center" vertical="center"/>
      <protection locked="0"/>
    </xf>
    <xf numFmtId="1" fontId="6" fillId="9" borderId="1" xfId="0" applyNumberFormat="1" applyFont="1" applyFill="1" applyBorder="1" applyAlignment="1" applyProtection="1">
      <alignment horizontal="center"/>
    </xf>
    <xf numFmtId="1" fontId="6" fillId="12" borderId="1" xfId="0" applyNumberFormat="1" applyFont="1" applyFill="1" applyBorder="1" applyAlignment="1" applyProtection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9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ont>
        <b/>
        <i val="0"/>
        <color theme="0"/>
      </font>
      <fill>
        <patternFill>
          <bgColor theme="1"/>
        </patternFill>
      </fill>
    </dxf>
  </dxfs>
  <tableStyles count="0" defaultTableStyle="TableStyleMedium9" defaultPivotStyle="PivotStyleMedium7"/>
  <colors>
    <mruColors>
      <color rgb="FF9743D7"/>
      <color rgb="FFF0777D"/>
      <color rgb="FFF0BACE"/>
      <color rgb="FFA880D7"/>
      <color rgb="FFFF34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55</xdr:row>
      <xdr:rowOff>39688</xdr:rowOff>
    </xdr:from>
    <xdr:to>
      <xdr:col>2</xdr:col>
      <xdr:colOff>2191852</xdr:colOff>
      <xdr:row>55</xdr:row>
      <xdr:rowOff>274108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8541" y="12342813"/>
          <a:ext cx="2377061" cy="234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67"/>
  <sheetViews>
    <sheetView tabSelected="1" showRuler="0" topLeftCell="B1" zoomScale="70" zoomScaleNormal="70" workbookViewId="0">
      <selection activeCell="G12" sqref="G9:G12"/>
    </sheetView>
  </sheetViews>
  <sheetFormatPr defaultColWidth="11" defaultRowHeight="15.75" x14ac:dyDescent="0.25"/>
  <cols>
    <col min="1" max="1" width="7.375" style="2" customWidth="1"/>
    <col min="2" max="2" width="3.125" style="2" customWidth="1"/>
    <col min="3" max="3" width="36" style="2" customWidth="1"/>
    <col min="4" max="4" width="4.125" style="2" customWidth="1"/>
    <col min="5" max="5" width="3.875" style="2" customWidth="1"/>
    <col min="6" max="6" width="3.625" style="2" customWidth="1"/>
    <col min="7" max="7" width="5.5" style="2" customWidth="1"/>
    <col min="8" max="8" width="4.125" style="2" customWidth="1"/>
    <col min="9" max="9" width="4.375" style="2" customWidth="1"/>
    <col min="10" max="10" width="3.375" style="2" customWidth="1"/>
    <col min="11" max="11" width="13.875" style="2" customWidth="1"/>
    <col min="12" max="14" width="4.125" style="2" customWidth="1"/>
    <col min="15" max="15" width="13.875" style="2" customWidth="1"/>
    <col min="16" max="16" width="4" style="2" customWidth="1"/>
    <col min="17" max="17" width="4.375" style="2" customWidth="1"/>
    <col min="18" max="18" width="3.375" style="2" customWidth="1"/>
    <col min="19" max="19" width="13.875" style="2" customWidth="1"/>
    <col min="20" max="22" width="4.125" style="2" customWidth="1"/>
    <col min="23" max="23" width="13.875" style="2" customWidth="1"/>
    <col min="24" max="24" width="3.625" style="2" customWidth="1"/>
    <col min="25" max="25" width="5.875" style="2" customWidth="1"/>
    <col min="26" max="26" width="2.375" style="2" customWidth="1"/>
    <col min="27" max="27" width="6.125" style="2" customWidth="1"/>
    <col min="28" max="28" width="5.625" style="2" customWidth="1"/>
    <col min="29" max="29" width="3.625" style="2" customWidth="1"/>
    <col min="30" max="30" width="4" style="2" customWidth="1"/>
    <col min="31" max="31" width="27.375" style="2" customWidth="1"/>
    <col min="32" max="32" width="5.375" style="2" customWidth="1"/>
    <col min="33" max="33" width="1.25" style="2" customWidth="1"/>
    <col min="34" max="34" width="7" style="2" customWidth="1"/>
    <col min="35" max="41" width="11" style="2"/>
    <col min="42" max="42" width="8.5" style="2" customWidth="1"/>
    <col min="43" max="43" width="7.5" style="2" customWidth="1"/>
    <col min="44" max="44" width="6.875" style="2" customWidth="1"/>
    <col min="45" max="45" width="6.5" style="2" customWidth="1"/>
    <col min="46" max="46" width="7.5" style="2" customWidth="1"/>
    <col min="47" max="47" width="6.125" style="2" customWidth="1"/>
    <col min="48" max="48" width="6" style="2" customWidth="1"/>
    <col min="49" max="16384" width="11" style="2"/>
  </cols>
  <sheetData>
    <row r="1" spans="1:42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2" x14ac:dyDescent="0.25">
      <c r="A2" s="1"/>
      <c r="B2" s="1"/>
      <c r="C2" s="1"/>
      <c r="D2" s="1"/>
      <c r="E2" s="1"/>
      <c r="F2" s="1"/>
      <c r="G2" s="1"/>
      <c r="H2" s="1"/>
      <c r="I2" s="107" t="s">
        <v>116</v>
      </c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42" ht="15.95" customHeight="1" x14ac:dyDescent="0.25">
      <c r="A3" s="1"/>
      <c r="B3" s="106" t="s">
        <v>118</v>
      </c>
      <c r="C3" s="106"/>
      <c r="D3" s="106"/>
      <c r="E3" s="106"/>
      <c r="F3" s="106"/>
      <c r="G3" s="106"/>
      <c r="H3" s="1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"/>
      <c r="Y3" s="106" t="s">
        <v>117</v>
      </c>
      <c r="Z3" s="106"/>
      <c r="AA3" s="106"/>
      <c r="AB3" s="106"/>
      <c r="AC3" s="106"/>
      <c r="AD3" s="106"/>
      <c r="AE3" s="106"/>
      <c r="AF3" s="106"/>
      <c r="AG3" s="106"/>
      <c r="AH3" s="106"/>
      <c r="AI3" s="1"/>
    </row>
    <row r="4" spans="1:42" ht="15.95" customHeight="1" x14ac:dyDescent="0.25">
      <c r="A4" s="1"/>
      <c r="B4" s="106"/>
      <c r="C4" s="106"/>
      <c r="D4" s="106"/>
      <c r="E4" s="106"/>
      <c r="F4" s="106"/>
      <c r="G4" s="106"/>
      <c r="H4" s="1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"/>
    </row>
    <row r="5" spans="1:4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42" ht="20.25" x14ac:dyDescent="0.25">
      <c r="A6" s="1"/>
      <c r="B6" s="157" t="s">
        <v>100</v>
      </c>
      <c r="C6" s="157"/>
      <c r="D6" s="157"/>
      <c r="E6" s="157"/>
      <c r="F6" s="157"/>
      <c r="G6" s="157"/>
      <c r="H6" s="1"/>
      <c r="I6" s="138" t="s">
        <v>114</v>
      </c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"/>
      <c r="Y6" s="139" t="s">
        <v>113</v>
      </c>
      <c r="Z6" s="139"/>
      <c r="AA6" s="139"/>
      <c r="AB6" s="139"/>
      <c r="AC6" s="139"/>
      <c r="AD6" s="139"/>
      <c r="AE6" s="139"/>
      <c r="AF6" s="139"/>
      <c r="AG6" s="139"/>
      <c r="AH6" s="139"/>
      <c r="AI6" s="105"/>
    </row>
    <row r="7" spans="1:42" ht="18" customHeight="1" x14ac:dyDescent="0.25">
      <c r="A7" s="3"/>
      <c r="B7" s="3"/>
      <c r="C7" s="3"/>
      <c r="D7" s="3"/>
      <c r="E7" s="3"/>
      <c r="F7" s="3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1"/>
      <c r="Z7" s="1"/>
      <c r="AA7" s="1"/>
      <c r="AB7" s="1"/>
      <c r="AC7" s="1"/>
      <c r="AD7" s="1"/>
      <c r="AE7" s="1"/>
      <c r="AF7" s="1"/>
      <c r="AG7" s="1"/>
      <c r="AH7" s="1"/>
      <c r="AI7" s="103" t="s">
        <v>120</v>
      </c>
      <c r="AJ7" s="5"/>
      <c r="AK7" s="5"/>
      <c r="AL7" s="5"/>
      <c r="AM7" s="5"/>
      <c r="AN7" s="5"/>
      <c r="AO7" s="5"/>
      <c r="AP7" s="5"/>
    </row>
    <row r="8" spans="1:42" ht="18" customHeight="1" x14ac:dyDescent="0.25">
      <c r="A8" s="3"/>
      <c r="B8" s="6"/>
      <c r="C8" s="7" t="s">
        <v>0</v>
      </c>
      <c r="D8" s="8">
        <v>1</v>
      </c>
      <c r="E8" s="8">
        <v>2</v>
      </c>
      <c r="F8" s="8">
        <v>3</v>
      </c>
      <c r="G8" s="8" t="s">
        <v>95</v>
      </c>
      <c r="H8" s="4"/>
      <c r="I8" s="9"/>
      <c r="J8" s="10"/>
      <c r="K8" s="10"/>
      <c r="L8" s="133" t="s">
        <v>0</v>
      </c>
      <c r="M8" s="133"/>
      <c r="N8" s="133"/>
      <c r="O8" s="11"/>
      <c r="P8" s="4"/>
      <c r="Q8" s="12"/>
      <c r="R8" s="13"/>
      <c r="S8" s="14"/>
      <c r="T8" s="111" t="s">
        <v>11</v>
      </c>
      <c r="U8" s="111"/>
      <c r="V8" s="111"/>
      <c r="W8" s="15"/>
      <c r="X8" s="4"/>
      <c r="Y8" s="140" t="s">
        <v>72</v>
      </c>
      <c r="Z8" s="140"/>
      <c r="AA8" s="127" t="str">
        <f>K16</f>
        <v>The Legend of Zelda: Ocarina of Time</v>
      </c>
      <c r="AB8" s="127"/>
      <c r="AC8" s="127"/>
      <c r="AD8" s="127"/>
      <c r="AE8" s="127"/>
      <c r="AF8" s="16" t="s">
        <v>37</v>
      </c>
      <c r="AG8" s="103" t="str">
        <f>AA8</f>
        <v>The Legend of Zelda: Ocarina of Time</v>
      </c>
      <c r="AH8" s="141" t="s">
        <v>76</v>
      </c>
      <c r="AI8" s="103" t="s">
        <v>37</v>
      </c>
      <c r="AJ8" s="5"/>
    </row>
    <row r="9" spans="1:42" ht="18" customHeight="1" x14ac:dyDescent="0.25">
      <c r="A9" s="3"/>
      <c r="B9" s="17"/>
      <c r="C9" s="18" t="s">
        <v>1</v>
      </c>
      <c r="D9" s="101">
        <f>IF(L9="x",3,IF(M9="x",1,0))</f>
        <v>0</v>
      </c>
      <c r="E9" s="101">
        <f>IF(N11="x",3,IF(M11="x",1,0))</f>
        <v>0</v>
      </c>
      <c r="F9" s="101">
        <f>IF(L13="x",3,IF(M13="x",1,0))</f>
        <v>0</v>
      </c>
      <c r="G9" s="164">
        <f>SUM(D9:F9)+0.4</f>
        <v>0.4</v>
      </c>
      <c r="H9" s="103" t="s">
        <v>1</v>
      </c>
      <c r="I9" s="19" t="s">
        <v>34</v>
      </c>
      <c r="J9" s="20">
        <v>1</v>
      </c>
      <c r="K9" s="21" t="s">
        <v>30</v>
      </c>
      <c r="L9" s="42" t="s">
        <v>37</v>
      </c>
      <c r="M9" s="22" t="s">
        <v>36</v>
      </c>
      <c r="N9" s="42" t="s">
        <v>37</v>
      </c>
      <c r="O9" s="23" t="s">
        <v>33</v>
      </c>
      <c r="P9" s="4"/>
      <c r="Q9" s="24" t="s">
        <v>34</v>
      </c>
      <c r="R9" s="20">
        <v>5</v>
      </c>
      <c r="S9" s="25" t="s">
        <v>50</v>
      </c>
      <c r="T9" s="42" t="s">
        <v>37</v>
      </c>
      <c r="U9" s="22" t="s">
        <v>36</v>
      </c>
      <c r="V9" s="42" t="s">
        <v>37</v>
      </c>
      <c r="W9" s="26" t="s">
        <v>53</v>
      </c>
      <c r="X9" s="4"/>
      <c r="Y9" s="128" t="s">
        <v>79</v>
      </c>
      <c r="Z9" s="128"/>
      <c r="AA9" s="127" t="str">
        <f>K28</f>
        <v>Grand Theft Auto: San Andreas</v>
      </c>
      <c r="AB9" s="127"/>
      <c r="AC9" s="127"/>
      <c r="AD9" s="127"/>
      <c r="AE9" s="127"/>
      <c r="AF9" s="16" t="s">
        <v>37</v>
      </c>
      <c r="AG9" s="103" t="str">
        <f>AA9</f>
        <v>Grand Theft Auto: San Andreas</v>
      </c>
      <c r="AH9" s="141"/>
      <c r="AI9" s="104"/>
      <c r="AJ9" s="5"/>
    </row>
    <row r="10" spans="1:42" ht="18" customHeight="1" x14ac:dyDescent="0.3">
      <c r="A10" s="3"/>
      <c r="B10" s="27"/>
      <c r="C10" s="28" t="s">
        <v>2</v>
      </c>
      <c r="D10" s="102">
        <f>IF(L10="x",3,IF(M10="x",1,0))</f>
        <v>0</v>
      </c>
      <c r="E10" s="102">
        <f>IF(L12="x",3,IF(M12="x",1,0))</f>
        <v>0</v>
      </c>
      <c r="F10" s="102">
        <f>IF(N13="x",3,IF(M13="x",1,0))</f>
        <v>0</v>
      </c>
      <c r="G10" s="165">
        <f>SUM(D10:F10)+0.3</f>
        <v>0.3</v>
      </c>
      <c r="H10" s="103" t="s">
        <v>2</v>
      </c>
      <c r="I10" s="29" t="s">
        <v>34</v>
      </c>
      <c r="J10" s="30">
        <v>9</v>
      </c>
      <c r="K10" s="31" t="s">
        <v>31</v>
      </c>
      <c r="L10" s="32" t="s">
        <v>37</v>
      </c>
      <c r="M10" s="32" t="s">
        <v>36</v>
      </c>
      <c r="N10" s="32" t="s">
        <v>37</v>
      </c>
      <c r="O10" s="33" t="s">
        <v>32</v>
      </c>
      <c r="P10" s="4"/>
      <c r="Q10" s="34" t="s">
        <v>34</v>
      </c>
      <c r="R10" s="30">
        <v>13</v>
      </c>
      <c r="S10" s="35" t="s">
        <v>51</v>
      </c>
      <c r="T10" s="32" t="s">
        <v>37</v>
      </c>
      <c r="U10" s="32" t="s">
        <v>36</v>
      </c>
      <c r="V10" s="32" t="s">
        <v>37</v>
      </c>
      <c r="W10" s="36" t="s">
        <v>52</v>
      </c>
      <c r="X10" s="4"/>
      <c r="Y10" s="1"/>
      <c r="Z10" s="1"/>
      <c r="AA10" s="37"/>
      <c r="AB10" s="37"/>
      <c r="AC10" s="37"/>
      <c r="AD10" s="37"/>
      <c r="AE10" s="37"/>
      <c r="AF10" s="38"/>
      <c r="AG10" s="4"/>
      <c r="AH10" s="1"/>
      <c r="AI10" s="104"/>
      <c r="AJ10" s="5"/>
    </row>
    <row r="11" spans="1:42" ht="18.95" customHeight="1" x14ac:dyDescent="0.25">
      <c r="A11" s="3"/>
      <c r="B11" s="39"/>
      <c r="C11" s="18" t="s">
        <v>3</v>
      </c>
      <c r="D11" s="101">
        <f>IF(N10="x",3,IF(M10="x",1,0))</f>
        <v>0</v>
      </c>
      <c r="E11" s="101">
        <f>IF(L11="x",3,IF(M11="x",1,0))</f>
        <v>0</v>
      </c>
      <c r="F11" s="101">
        <f>IF(N14="x",3,IF(M14="x",1,0))</f>
        <v>0</v>
      </c>
      <c r="G11" s="164">
        <f>SUM(D11:F11)+0.2</f>
        <v>0.2</v>
      </c>
      <c r="H11" s="103" t="s">
        <v>3</v>
      </c>
      <c r="I11" s="40" t="s">
        <v>34</v>
      </c>
      <c r="J11" s="20">
        <v>17</v>
      </c>
      <c r="K11" s="41" t="s">
        <v>32</v>
      </c>
      <c r="L11" s="42" t="s">
        <v>37</v>
      </c>
      <c r="M11" s="42" t="s">
        <v>36</v>
      </c>
      <c r="N11" s="42" t="s">
        <v>37</v>
      </c>
      <c r="O11" s="43" t="s">
        <v>30</v>
      </c>
      <c r="P11" s="4"/>
      <c r="Q11" s="24" t="s">
        <v>34</v>
      </c>
      <c r="R11" s="20">
        <v>21</v>
      </c>
      <c r="S11" s="25" t="s">
        <v>52</v>
      </c>
      <c r="T11" s="42" t="s">
        <v>37</v>
      </c>
      <c r="U11" s="42" t="s">
        <v>36</v>
      </c>
      <c r="V11" s="42" t="s">
        <v>37</v>
      </c>
      <c r="W11" s="26" t="s">
        <v>50</v>
      </c>
      <c r="X11" s="4"/>
      <c r="Y11" s="126" t="s">
        <v>81</v>
      </c>
      <c r="Z11" s="126"/>
      <c r="AA11" s="127" t="str">
        <f>K38</f>
        <v>Red Dead Redemption</v>
      </c>
      <c r="AB11" s="127"/>
      <c r="AC11" s="127"/>
      <c r="AD11" s="127"/>
      <c r="AE11" s="127"/>
      <c r="AF11" s="16" t="s">
        <v>37</v>
      </c>
      <c r="AG11" s="103" t="str">
        <f>AA11</f>
        <v>Red Dead Redemption</v>
      </c>
      <c r="AH11" s="142" t="s">
        <v>78</v>
      </c>
      <c r="AI11" s="104"/>
      <c r="AJ11" s="5"/>
    </row>
    <row r="12" spans="1:42" ht="18" customHeight="1" x14ac:dyDescent="0.25">
      <c r="A12" s="3"/>
      <c r="B12" s="44"/>
      <c r="C12" s="28" t="s">
        <v>65</v>
      </c>
      <c r="D12" s="102">
        <f>IF(N9="x",3,IF(M9="x",1,0))</f>
        <v>0</v>
      </c>
      <c r="E12" s="102">
        <f>IF(N12="x",3,IF(M12="x",1,0))</f>
        <v>0</v>
      </c>
      <c r="F12" s="102">
        <f>IF(L14="x",3,IF(M14="x",1,0))</f>
        <v>0</v>
      </c>
      <c r="G12" s="165">
        <f>SUM(D12:F12)+0.1</f>
        <v>0.1</v>
      </c>
      <c r="H12" s="103" t="s">
        <v>65</v>
      </c>
      <c r="I12" s="29" t="s">
        <v>35</v>
      </c>
      <c r="J12" s="30">
        <v>25</v>
      </c>
      <c r="K12" s="31" t="s">
        <v>31</v>
      </c>
      <c r="L12" s="32" t="s">
        <v>37</v>
      </c>
      <c r="M12" s="32" t="s">
        <v>36</v>
      </c>
      <c r="N12" s="32" t="s">
        <v>37</v>
      </c>
      <c r="O12" s="33" t="s">
        <v>33</v>
      </c>
      <c r="P12" s="4"/>
      <c r="Q12" s="34" t="s">
        <v>35</v>
      </c>
      <c r="R12" s="30">
        <v>29</v>
      </c>
      <c r="S12" s="35" t="s">
        <v>51</v>
      </c>
      <c r="T12" s="32" t="s">
        <v>37</v>
      </c>
      <c r="U12" s="32" t="s">
        <v>36</v>
      </c>
      <c r="V12" s="32" t="s">
        <v>37</v>
      </c>
      <c r="W12" s="36" t="s">
        <v>53</v>
      </c>
      <c r="X12" s="4"/>
      <c r="Y12" s="143" t="s">
        <v>83</v>
      </c>
      <c r="Z12" s="143"/>
      <c r="AA12" s="127" t="str">
        <f>K50</f>
        <v>Gears of War</v>
      </c>
      <c r="AB12" s="127"/>
      <c r="AC12" s="127"/>
      <c r="AD12" s="127"/>
      <c r="AE12" s="127"/>
      <c r="AF12" s="16" t="s">
        <v>37</v>
      </c>
      <c r="AG12" s="103" t="str">
        <f>AA12</f>
        <v>Gears of War</v>
      </c>
      <c r="AH12" s="142"/>
      <c r="AI12" s="4"/>
      <c r="AJ12" s="5"/>
    </row>
    <row r="13" spans="1:42" ht="18" customHeight="1" x14ac:dyDescent="0.3">
      <c r="A13" s="3"/>
      <c r="B13" s="3"/>
      <c r="C13" s="3"/>
      <c r="D13" s="45"/>
      <c r="E13" s="45"/>
      <c r="F13" s="45"/>
      <c r="G13" s="46"/>
      <c r="H13" s="4"/>
      <c r="I13" s="40" t="s">
        <v>35</v>
      </c>
      <c r="J13" s="20">
        <v>33</v>
      </c>
      <c r="K13" s="41" t="s">
        <v>30</v>
      </c>
      <c r="L13" s="42" t="s">
        <v>37</v>
      </c>
      <c r="M13" s="42" t="s">
        <v>36</v>
      </c>
      <c r="N13" s="42" t="s">
        <v>37</v>
      </c>
      <c r="O13" s="47" t="s">
        <v>31</v>
      </c>
      <c r="P13" s="4"/>
      <c r="Q13" s="24" t="s">
        <v>35</v>
      </c>
      <c r="R13" s="20">
        <v>37</v>
      </c>
      <c r="S13" s="25" t="s">
        <v>50</v>
      </c>
      <c r="T13" s="42" t="s">
        <v>37</v>
      </c>
      <c r="U13" s="42" t="s">
        <v>36</v>
      </c>
      <c r="V13" s="42" t="s">
        <v>37</v>
      </c>
      <c r="W13" s="26" t="s">
        <v>51</v>
      </c>
      <c r="X13" s="4"/>
      <c r="Y13" s="1"/>
      <c r="Z13" s="1"/>
      <c r="AA13" s="37"/>
      <c r="AB13" s="37"/>
      <c r="AC13" s="37"/>
      <c r="AD13" s="37"/>
      <c r="AE13" s="37"/>
      <c r="AF13" s="38"/>
      <c r="AG13" s="4"/>
      <c r="AH13" s="1"/>
      <c r="AI13" s="4"/>
      <c r="AJ13" s="5"/>
    </row>
    <row r="14" spans="1:42" ht="18.95" customHeight="1" x14ac:dyDescent="0.25">
      <c r="A14" s="3"/>
      <c r="B14" s="6"/>
      <c r="C14" s="7" t="s">
        <v>4</v>
      </c>
      <c r="D14" s="8">
        <v>1</v>
      </c>
      <c r="E14" s="8">
        <v>2</v>
      </c>
      <c r="F14" s="8">
        <v>3</v>
      </c>
      <c r="G14" s="8" t="s">
        <v>95</v>
      </c>
      <c r="H14" s="4"/>
      <c r="I14" s="29" t="s">
        <v>35</v>
      </c>
      <c r="J14" s="30">
        <v>41</v>
      </c>
      <c r="K14" s="31" t="s">
        <v>33</v>
      </c>
      <c r="L14" s="32" t="s">
        <v>37</v>
      </c>
      <c r="M14" s="32" t="s">
        <v>36</v>
      </c>
      <c r="N14" s="32" t="s">
        <v>37</v>
      </c>
      <c r="O14" s="48" t="s">
        <v>32</v>
      </c>
      <c r="P14" s="4"/>
      <c r="Q14" s="34" t="s">
        <v>35</v>
      </c>
      <c r="R14" s="30">
        <v>45</v>
      </c>
      <c r="S14" s="35" t="s">
        <v>53</v>
      </c>
      <c r="T14" s="32" t="s">
        <v>37</v>
      </c>
      <c r="U14" s="32" t="s">
        <v>36</v>
      </c>
      <c r="V14" s="32" t="s">
        <v>37</v>
      </c>
      <c r="W14" s="36" t="s">
        <v>52</v>
      </c>
      <c r="X14" s="4"/>
      <c r="Y14" s="128" t="s">
        <v>77</v>
      </c>
      <c r="Z14" s="128"/>
      <c r="AA14" s="127" t="str">
        <f>K27</f>
        <v>The Legend of Zelda: Breath of the Wild</v>
      </c>
      <c r="AB14" s="127"/>
      <c r="AC14" s="127"/>
      <c r="AD14" s="127"/>
      <c r="AE14" s="127"/>
      <c r="AF14" s="16" t="s">
        <v>37</v>
      </c>
      <c r="AG14" s="103" t="str">
        <f>AA14</f>
        <v>The Legend of Zelda: Breath of the Wild</v>
      </c>
      <c r="AH14" s="144" t="s">
        <v>91</v>
      </c>
      <c r="AI14" s="4"/>
      <c r="AJ14" s="5"/>
    </row>
    <row r="15" spans="1:42" ht="18" customHeight="1" x14ac:dyDescent="0.25">
      <c r="A15" s="3"/>
      <c r="B15" s="39"/>
      <c r="C15" s="18" t="s">
        <v>5</v>
      </c>
      <c r="D15" s="101">
        <f>IF(L20="x",3,IF(M20="x",1,0))</f>
        <v>0</v>
      </c>
      <c r="E15" s="101">
        <f>IF(L22="x",3,IF(M22="x",1,0))</f>
        <v>0</v>
      </c>
      <c r="F15" s="101">
        <f>IF(L24="x",3,IF(M24="x",1,0))</f>
        <v>0</v>
      </c>
      <c r="G15" s="164">
        <f>SUM(D15:F15)+0.4</f>
        <v>0.4</v>
      </c>
      <c r="H15" s="103" t="s">
        <v>5</v>
      </c>
      <c r="I15" s="49"/>
      <c r="J15" s="50"/>
      <c r="K15" s="51"/>
      <c r="L15" s="52"/>
      <c r="M15" s="52"/>
      <c r="N15" s="52"/>
      <c r="O15" s="53"/>
      <c r="P15" s="4"/>
      <c r="Q15" s="50"/>
      <c r="R15" s="50"/>
      <c r="S15" s="54"/>
      <c r="T15" s="55"/>
      <c r="U15" s="55"/>
      <c r="V15" s="55"/>
      <c r="W15" s="56"/>
      <c r="X15" s="4"/>
      <c r="Y15" s="140" t="s">
        <v>73</v>
      </c>
      <c r="Z15" s="140"/>
      <c r="AA15" s="127" t="str">
        <f>K17</f>
        <v>The Elder Scrolls V: Skyrim</v>
      </c>
      <c r="AB15" s="127"/>
      <c r="AC15" s="127"/>
      <c r="AD15" s="127"/>
      <c r="AE15" s="127"/>
      <c r="AF15" s="16" t="s">
        <v>37</v>
      </c>
      <c r="AG15" s="103" t="str">
        <f>AA15</f>
        <v>The Elder Scrolls V: Skyrim</v>
      </c>
      <c r="AH15" s="144"/>
      <c r="AI15" s="4"/>
      <c r="AJ15" s="5"/>
    </row>
    <row r="16" spans="1:42" ht="18" customHeight="1" x14ac:dyDescent="0.3">
      <c r="A16" s="3"/>
      <c r="B16" s="57"/>
      <c r="C16" s="28" t="s">
        <v>6</v>
      </c>
      <c r="D16" s="102">
        <f>IF(L21="x",3,IF(M21="x",1,0))</f>
        <v>0</v>
      </c>
      <c r="E16" s="102">
        <f>IF(L23="x",3,IF(M23="x",1,0))</f>
        <v>0</v>
      </c>
      <c r="F16" s="102">
        <f>IF(N24="x",3,IF(M24="x",1,0))</f>
        <v>0</v>
      </c>
      <c r="G16" s="165">
        <f>SUM(D16:F16)+0.3</f>
        <v>0.3</v>
      </c>
      <c r="H16" s="103" t="s">
        <v>6</v>
      </c>
      <c r="I16" s="129" t="s">
        <v>72</v>
      </c>
      <c r="J16" s="130"/>
      <c r="K16" s="117" t="str">
        <f>VLOOKUP(LARGE($G$9:$G$12,1),$G$9:$H$12,2,FALSE)</f>
        <v>The Legend of Zelda: Ocarina of Time</v>
      </c>
      <c r="L16" s="118"/>
      <c r="M16" s="118"/>
      <c r="N16" s="118"/>
      <c r="O16" s="119"/>
      <c r="P16" s="4"/>
      <c r="Q16" s="131" t="s">
        <v>74</v>
      </c>
      <c r="R16" s="132"/>
      <c r="S16" s="117" t="str">
        <f>VLOOKUP(LARGE($G$33:$G$36,1),$G$33:$H$36,2,FALSE)</f>
        <v>Halo: Combat Evolved</v>
      </c>
      <c r="T16" s="118"/>
      <c r="U16" s="118"/>
      <c r="V16" s="118"/>
      <c r="W16" s="119"/>
      <c r="X16" s="4"/>
      <c r="Y16" s="1"/>
      <c r="Z16" s="1"/>
      <c r="AA16" s="37"/>
      <c r="AB16" s="37"/>
      <c r="AC16" s="37"/>
      <c r="AD16" s="37"/>
      <c r="AE16" s="37"/>
      <c r="AF16" s="38"/>
      <c r="AG16" s="4"/>
      <c r="AH16" s="1"/>
      <c r="AI16" s="4"/>
      <c r="AJ16" s="5"/>
    </row>
    <row r="17" spans="1:36" ht="18" customHeight="1" x14ac:dyDescent="0.25">
      <c r="A17" s="3"/>
      <c r="B17" s="27"/>
      <c r="C17" s="18" t="s">
        <v>7</v>
      </c>
      <c r="D17" s="101">
        <f>IF(N21="x",3,IF(M21="x",1,0))</f>
        <v>0</v>
      </c>
      <c r="E17" s="101">
        <f>IF(N22="x",3,IF(M22="x",1,0))</f>
        <v>0</v>
      </c>
      <c r="F17" s="101">
        <f>IF(L25="x",3,IF(M25="x",1,0))</f>
        <v>0</v>
      </c>
      <c r="G17" s="164">
        <f>SUM(D17:F17)+0.2</f>
        <v>0.2</v>
      </c>
      <c r="H17" s="103" t="s">
        <v>7</v>
      </c>
      <c r="I17" s="129" t="s">
        <v>73</v>
      </c>
      <c r="J17" s="130"/>
      <c r="K17" s="117" t="str">
        <f>VLOOKUP(LARGE($G$9:$G$12,2),$G$9:$H$12,2,FALSE)</f>
        <v>The Elder Scrolls V: Skyrim</v>
      </c>
      <c r="L17" s="118"/>
      <c r="M17" s="118"/>
      <c r="N17" s="118"/>
      <c r="O17" s="119"/>
      <c r="P17" s="4"/>
      <c r="Q17" s="131" t="s">
        <v>75</v>
      </c>
      <c r="R17" s="132"/>
      <c r="S17" s="117" t="str">
        <f>VLOOKUP(LARGE($G$33:$G$36,2),$G$33:$H$36,2,FALSE)</f>
        <v>Metal Gear Solid</v>
      </c>
      <c r="T17" s="118"/>
      <c r="U17" s="118"/>
      <c r="V17" s="118"/>
      <c r="W17" s="119"/>
      <c r="X17" s="4"/>
      <c r="Y17" s="143" t="s">
        <v>82</v>
      </c>
      <c r="Z17" s="143"/>
      <c r="AA17" s="127" t="str">
        <f>K49</f>
        <v>Resident Evil 4</v>
      </c>
      <c r="AB17" s="127"/>
      <c r="AC17" s="127"/>
      <c r="AD17" s="127"/>
      <c r="AE17" s="127"/>
      <c r="AF17" s="16" t="s">
        <v>37</v>
      </c>
      <c r="AG17" s="103" t="str">
        <f>AA17</f>
        <v>Resident Evil 4</v>
      </c>
      <c r="AH17" s="153" t="s">
        <v>92</v>
      </c>
      <c r="AI17" s="4"/>
      <c r="AJ17" s="5"/>
    </row>
    <row r="18" spans="1:36" ht="18" customHeight="1" x14ac:dyDescent="0.25">
      <c r="A18" s="3"/>
      <c r="B18" s="58"/>
      <c r="C18" s="28" t="s">
        <v>8</v>
      </c>
      <c r="D18" s="102">
        <f>IF(N20="x",3,IF(M20="x",1,0))</f>
        <v>0</v>
      </c>
      <c r="E18" s="102">
        <f>IF(N23="x",3,IF(M23="x",1,0))</f>
        <v>0</v>
      </c>
      <c r="F18" s="102">
        <f>IF(N25="x",3,IF(M25="x",1,0))</f>
        <v>0</v>
      </c>
      <c r="G18" s="165">
        <f>SUM(D18:F18)+0.1</f>
        <v>0.1</v>
      </c>
      <c r="H18" s="103" t="s">
        <v>8</v>
      </c>
      <c r="I18" s="4"/>
      <c r="J18" s="59"/>
      <c r="K18" s="60"/>
      <c r="L18" s="4"/>
      <c r="M18" s="4"/>
      <c r="N18" s="4"/>
      <c r="O18" s="61"/>
      <c r="P18" s="4"/>
      <c r="Q18" s="4"/>
      <c r="R18" s="4"/>
      <c r="S18" s="60"/>
      <c r="T18" s="4"/>
      <c r="U18" s="4"/>
      <c r="V18" s="4"/>
      <c r="W18" s="62"/>
      <c r="X18" s="4"/>
      <c r="Y18" s="126" t="s">
        <v>80</v>
      </c>
      <c r="Z18" s="126"/>
      <c r="AA18" s="127" t="str">
        <f>K39</f>
        <v>Mass Effect 2</v>
      </c>
      <c r="AB18" s="127"/>
      <c r="AC18" s="127"/>
      <c r="AD18" s="127"/>
      <c r="AE18" s="127"/>
      <c r="AF18" s="16" t="s">
        <v>37</v>
      </c>
      <c r="AG18" s="103" t="str">
        <f>AA18</f>
        <v>Mass Effect 2</v>
      </c>
      <c r="AH18" s="153"/>
      <c r="AI18" s="4"/>
      <c r="AJ18" s="5"/>
    </row>
    <row r="19" spans="1:36" ht="18" customHeight="1" x14ac:dyDescent="0.3">
      <c r="A19" s="3"/>
      <c r="B19" s="3"/>
      <c r="C19" s="3"/>
      <c r="D19" s="45"/>
      <c r="E19" s="45"/>
      <c r="F19" s="45"/>
      <c r="G19" s="46"/>
      <c r="H19" s="4"/>
      <c r="I19" s="63"/>
      <c r="J19" s="64"/>
      <c r="K19" s="65"/>
      <c r="L19" s="108" t="s">
        <v>4</v>
      </c>
      <c r="M19" s="108"/>
      <c r="N19" s="108"/>
      <c r="O19" s="66"/>
      <c r="P19" s="4"/>
      <c r="Q19" s="67"/>
      <c r="R19" s="68"/>
      <c r="S19" s="69"/>
      <c r="T19" s="112" t="s">
        <v>15</v>
      </c>
      <c r="U19" s="112"/>
      <c r="V19" s="112"/>
      <c r="W19" s="70"/>
      <c r="X19" s="4"/>
      <c r="Y19" s="1"/>
      <c r="Z19" s="1"/>
      <c r="AA19" s="37"/>
      <c r="AB19" s="37"/>
      <c r="AC19" s="37"/>
      <c r="AD19" s="37"/>
      <c r="AE19" s="37"/>
      <c r="AF19" s="38"/>
      <c r="AG19" s="4"/>
      <c r="AH19" s="1"/>
      <c r="AI19" s="4"/>
      <c r="AJ19" s="5"/>
    </row>
    <row r="20" spans="1:36" ht="18.95" customHeight="1" x14ac:dyDescent="0.25">
      <c r="A20" s="3"/>
      <c r="B20" s="6"/>
      <c r="C20" s="7" t="s">
        <v>9</v>
      </c>
      <c r="D20" s="8">
        <v>1</v>
      </c>
      <c r="E20" s="8">
        <v>2</v>
      </c>
      <c r="F20" s="8">
        <v>3</v>
      </c>
      <c r="G20" s="8" t="s">
        <v>95</v>
      </c>
      <c r="H20" s="4"/>
      <c r="I20" s="19" t="s">
        <v>34</v>
      </c>
      <c r="J20" s="20">
        <v>2</v>
      </c>
      <c r="K20" s="21" t="s">
        <v>41</v>
      </c>
      <c r="L20" s="42" t="s">
        <v>37</v>
      </c>
      <c r="M20" s="22" t="s">
        <v>36</v>
      </c>
      <c r="N20" s="42" t="s">
        <v>37</v>
      </c>
      <c r="O20" s="71" t="s">
        <v>39</v>
      </c>
      <c r="P20" s="4"/>
      <c r="Q20" s="24" t="s">
        <v>34</v>
      </c>
      <c r="R20" s="20">
        <v>6</v>
      </c>
      <c r="S20" s="72" t="s">
        <v>54</v>
      </c>
      <c r="T20" s="42" t="s">
        <v>37</v>
      </c>
      <c r="U20" s="22" t="s">
        <v>36</v>
      </c>
      <c r="V20" s="42" t="s">
        <v>37</v>
      </c>
      <c r="W20" s="26" t="s">
        <v>56</v>
      </c>
      <c r="X20" s="4"/>
      <c r="Y20" s="146" t="s">
        <v>74</v>
      </c>
      <c r="Z20" s="146"/>
      <c r="AA20" s="127" t="str">
        <f>S16</f>
        <v>Halo: Combat Evolved</v>
      </c>
      <c r="AB20" s="127"/>
      <c r="AC20" s="127"/>
      <c r="AD20" s="127"/>
      <c r="AE20" s="127"/>
      <c r="AF20" s="16" t="s">
        <v>37</v>
      </c>
      <c r="AG20" s="103" t="str">
        <f>AA20</f>
        <v>Halo: Combat Evolved</v>
      </c>
      <c r="AH20" s="154" t="s">
        <v>36</v>
      </c>
      <c r="AI20" s="4"/>
      <c r="AJ20" s="5"/>
    </row>
    <row r="21" spans="1:36" ht="18" customHeight="1" x14ac:dyDescent="0.25">
      <c r="A21" s="3"/>
      <c r="B21" s="27"/>
      <c r="C21" s="18" t="s">
        <v>66</v>
      </c>
      <c r="D21" s="101">
        <f>IF(L31="x",3,IF(M31="x",1,0))</f>
        <v>0</v>
      </c>
      <c r="E21" s="101">
        <f>IF(N33="x",3,IF(M33="x",1,0))</f>
        <v>0</v>
      </c>
      <c r="F21" s="101">
        <f>IF(L35="x",3,IF(M35="x",1,0))</f>
        <v>0</v>
      </c>
      <c r="G21" s="164">
        <f>SUM(D21:F21)+0.4</f>
        <v>0.4</v>
      </c>
      <c r="H21" s="103" t="s">
        <v>66</v>
      </c>
      <c r="I21" s="29" t="s">
        <v>34</v>
      </c>
      <c r="J21" s="30">
        <v>10</v>
      </c>
      <c r="K21" s="31" t="s">
        <v>40</v>
      </c>
      <c r="L21" s="32" t="s">
        <v>37</v>
      </c>
      <c r="M21" s="32" t="s">
        <v>36</v>
      </c>
      <c r="N21" s="32" t="s">
        <v>37</v>
      </c>
      <c r="O21" s="33" t="s">
        <v>38</v>
      </c>
      <c r="P21" s="4"/>
      <c r="Q21" s="34" t="s">
        <v>34</v>
      </c>
      <c r="R21" s="30">
        <v>14</v>
      </c>
      <c r="S21" s="35" t="s">
        <v>55</v>
      </c>
      <c r="T21" s="32" t="s">
        <v>37</v>
      </c>
      <c r="U21" s="32" t="s">
        <v>36</v>
      </c>
      <c r="V21" s="32" t="s">
        <v>37</v>
      </c>
      <c r="W21" s="36" t="s">
        <v>18</v>
      </c>
      <c r="X21" s="4"/>
      <c r="Y21" s="150" t="s">
        <v>86</v>
      </c>
      <c r="Z21" s="150"/>
      <c r="AA21" s="127" t="str">
        <f>S28</f>
        <v>Star Wars: Knights of the Old Republic</v>
      </c>
      <c r="AB21" s="127"/>
      <c r="AC21" s="127"/>
      <c r="AD21" s="127"/>
      <c r="AE21" s="127"/>
      <c r="AF21" s="16" t="s">
        <v>37</v>
      </c>
      <c r="AG21" s="103" t="str">
        <f>AA21</f>
        <v>Star Wars: Knights of the Old Republic</v>
      </c>
      <c r="AH21" s="154"/>
      <c r="AI21" s="4"/>
      <c r="AJ21" s="5"/>
    </row>
    <row r="22" spans="1:36" ht="18" customHeight="1" x14ac:dyDescent="0.3">
      <c r="A22" s="3"/>
      <c r="B22" s="27"/>
      <c r="C22" s="28" t="s">
        <v>44</v>
      </c>
      <c r="D22" s="102">
        <f>IF(L32="x",3,IF(M32="x",1,0))</f>
        <v>0</v>
      </c>
      <c r="E22" s="102">
        <f>IF(L34="x",3,IF(M34="x",1,0))</f>
        <v>0</v>
      </c>
      <c r="F22" s="102">
        <f>IF(N35="x",3,IF(M35="x",1,0))</f>
        <v>0</v>
      </c>
      <c r="G22" s="165">
        <f>SUM(D22:F22)+0.3</f>
        <v>0.3</v>
      </c>
      <c r="H22" s="103" t="s">
        <v>44</v>
      </c>
      <c r="I22" s="40" t="s">
        <v>34</v>
      </c>
      <c r="J22" s="20">
        <v>18</v>
      </c>
      <c r="K22" s="41" t="s">
        <v>41</v>
      </c>
      <c r="L22" s="42" t="s">
        <v>37</v>
      </c>
      <c r="M22" s="42" t="s">
        <v>36</v>
      </c>
      <c r="N22" s="42" t="s">
        <v>37</v>
      </c>
      <c r="O22" s="47" t="s">
        <v>38</v>
      </c>
      <c r="P22" s="4"/>
      <c r="Q22" s="24" t="s">
        <v>34</v>
      </c>
      <c r="R22" s="20">
        <v>22</v>
      </c>
      <c r="S22" s="25" t="s">
        <v>18</v>
      </c>
      <c r="T22" s="42" t="s">
        <v>37</v>
      </c>
      <c r="U22" s="42" t="s">
        <v>36</v>
      </c>
      <c r="V22" s="42" t="s">
        <v>37</v>
      </c>
      <c r="W22" s="73" t="s">
        <v>54</v>
      </c>
      <c r="X22" s="4"/>
      <c r="Y22" s="1"/>
      <c r="Z22" s="1"/>
      <c r="AA22" s="37"/>
      <c r="AB22" s="37"/>
      <c r="AC22" s="37"/>
      <c r="AD22" s="37"/>
      <c r="AE22" s="37"/>
      <c r="AF22" s="38"/>
      <c r="AG22" s="4"/>
      <c r="AH22" s="1"/>
      <c r="AI22" s="4"/>
      <c r="AJ22" s="5"/>
    </row>
    <row r="23" spans="1:36" ht="18.95" customHeight="1" x14ac:dyDescent="0.25">
      <c r="A23" s="3"/>
      <c r="B23" s="17"/>
      <c r="C23" s="18" t="s">
        <v>67</v>
      </c>
      <c r="D23" s="101">
        <f>IF(N32="x",3,IF(M32="x",1,0))</f>
        <v>0</v>
      </c>
      <c r="E23" s="101">
        <f>IF(L33="x",3,IF(M33="x",1,0))</f>
        <v>0</v>
      </c>
      <c r="F23" s="101">
        <f>IF(N36="x",3,IF(M36="x",1,0))</f>
        <v>0</v>
      </c>
      <c r="G23" s="164">
        <f>SUM(D23:F23)+0.2</f>
        <v>0.2</v>
      </c>
      <c r="H23" s="103" t="s">
        <v>67</v>
      </c>
      <c r="I23" s="29" t="s">
        <v>35</v>
      </c>
      <c r="J23" s="30">
        <v>26</v>
      </c>
      <c r="K23" s="31" t="s">
        <v>40</v>
      </c>
      <c r="L23" s="32" t="s">
        <v>37</v>
      </c>
      <c r="M23" s="32" t="s">
        <v>36</v>
      </c>
      <c r="N23" s="32" t="s">
        <v>37</v>
      </c>
      <c r="O23" s="74" t="s">
        <v>39</v>
      </c>
      <c r="P23" s="4"/>
      <c r="Q23" s="34" t="s">
        <v>35</v>
      </c>
      <c r="R23" s="30">
        <v>30</v>
      </c>
      <c r="S23" s="35" t="s">
        <v>55</v>
      </c>
      <c r="T23" s="32" t="s">
        <v>37</v>
      </c>
      <c r="U23" s="32" t="s">
        <v>36</v>
      </c>
      <c r="V23" s="32" t="s">
        <v>37</v>
      </c>
      <c r="W23" s="36" t="s">
        <v>56</v>
      </c>
      <c r="X23" s="4"/>
      <c r="Y23" s="149" t="s">
        <v>87</v>
      </c>
      <c r="Z23" s="149"/>
      <c r="AA23" s="127" t="str">
        <f>S38</f>
        <v>Uncharted 2: Among Thieves</v>
      </c>
      <c r="AB23" s="127"/>
      <c r="AC23" s="127"/>
      <c r="AD23" s="127"/>
      <c r="AE23" s="127"/>
      <c r="AF23" s="16" t="s">
        <v>37</v>
      </c>
      <c r="AG23" s="103" t="str">
        <f>AA23</f>
        <v>Uncharted 2: Among Thieves</v>
      </c>
      <c r="AH23" s="151" t="s">
        <v>85</v>
      </c>
      <c r="AI23" s="4"/>
      <c r="AJ23" s="5"/>
    </row>
    <row r="24" spans="1:36" ht="18" customHeight="1" x14ac:dyDescent="0.25">
      <c r="A24" s="3"/>
      <c r="B24" s="57"/>
      <c r="C24" s="28" t="s">
        <v>68</v>
      </c>
      <c r="D24" s="102">
        <f>IF(N31="x",3,IF(M31="x",1,0))</f>
        <v>0</v>
      </c>
      <c r="E24" s="102">
        <f>IF(N34="x",3,IF(M34="x",1,0))</f>
        <v>0</v>
      </c>
      <c r="F24" s="102">
        <f>IF(L36="x",3,IF(M36="x",1,0))</f>
        <v>0</v>
      </c>
      <c r="G24" s="165">
        <f>SUM(D24:F24)+0.1</f>
        <v>0.1</v>
      </c>
      <c r="H24" s="103" t="s">
        <v>68</v>
      </c>
      <c r="I24" s="40" t="s">
        <v>35</v>
      </c>
      <c r="J24" s="20">
        <v>34</v>
      </c>
      <c r="K24" s="41" t="s">
        <v>41</v>
      </c>
      <c r="L24" s="42" t="s">
        <v>37</v>
      </c>
      <c r="M24" s="42" t="s">
        <v>36</v>
      </c>
      <c r="N24" s="42" t="s">
        <v>37</v>
      </c>
      <c r="O24" s="47" t="s">
        <v>40</v>
      </c>
      <c r="P24" s="4"/>
      <c r="Q24" s="24" t="s">
        <v>35</v>
      </c>
      <c r="R24" s="20">
        <v>38</v>
      </c>
      <c r="S24" s="72" t="s">
        <v>54</v>
      </c>
      <c r="T24" s="42" t="s">
        <v>37</v>
      </c>
      <c r="U24" s="42" t="s">
        <v>36</v>
      </c>
      <c r="V24" s="42" t="s">
        <v>37</v>
      </c>
      <c r="W24" s="26" t="s">
        <v>55</v>
      </c>
      <c r="X24" s="4"/>
      <c r="Y24" s="147" t="s">
        <v>90</v>
      </c>
      <c r="Z24" s="147"/>
      <c r="AA24" s="127" t="str">
        <f>S50</f>
        <v xml:space="preserve">God of War 4 </v>
      </c>
      <c r="AB24" s="127"/>
      <c r="AC24" s="127"/>
      <c r="AD24" s="127"/>
      <c r="AE24" s="127"/>
      <c r="AF24" s="16" t="s">
        <v>37</v>
      </c>
      <c r="AG24" s="103" t="str">
        <f>AA24</f>
        <v xml:space="preserve">God of War 4 </v>
      </c>
      <c r="AH24" s="151"/>
      <c r="AI24" s="4"/>
      <c r="AJ24" s="5"/>
    </row>
    <row r="25" spans="1:36" ht="18" customHeight="1" x14ac:dyDescent="0.3">
      <c r="A25" s="3"/>
      <c r="B25" s="3"/>
      <c r="C25" s="3"/>
      <c r="D25" s="45"/>
      <c r="E25" s="45"/>
      <c r="F25" s="45"/>
      <c r="G25" s="46"/>
      <c r="H25" s="4"/>
      <c r="I25" s="29" t="s">
        <v>35</v>
      </c>
      <c r="J25" s="30">
        <v>42</v>
      </c>
      <c r="K25" s="31" t="s">
        <v>38</v>
      </c>
      <c r="L25" s="32" t="s">
        <v>37</v>
      </c>
      <c r="M25" s="32" t="s">
        <v>36</v>
      </c>
      <c r="N25" s="32" t="s">
        <v>37</v>
      </c>
      <c r="O25" s="75" t="s">
        <v>39</v>
      </c>
      <c r="P25" s="4"/>
      <c r="Q25" s="34" t="s">
        <v>35</v>
      </c>
      <c r="R25" s="30">
        <v>46</v>
      </c>
      <c r="S25" s="35" t="s">
        <v>56</v>
      </c>
      <c r="T25" s="32" t="s">
        <v>37</v>
      </c>
      <c r="U25" s="32" t="s">
        <v>36</v>
      </c>
      <c r="V25" s="32" t="s">
        <v>37</v>
      </c>
      <c r="W25" s="36" t="s">
        <v>18</v>
      </c>
      <c r="X25" s="4"/>
      <c r="Y25" s="1"/>
      <c r="Z25" s="1"/>
      <c r="AA25" s="37"/>
      <c r="AB25" s="37"/>
      <c r="AC25" s="37"/>
      <c r="AD25" s="37"/>
      <c r="AE25" s="37"/>
      <c r="AF25" s="38"/>
      <c r="AG25" s="4"/>
      <c r="AH25" s="1"/>
      <c r="AI25" s="4"/>
      <c r="AJ25" s="5"/>
    </row>
    <row r="26" spans="1:36" ht="18.95" customHeight="1" x14ac:dyDescent="0.25">
      <c r="A26" s="3"/>
      <c r="B26" s="6"/>
      <c r="C26" s="7" t="s">
        <v>10</v>
      </c>
      <c r="D26" s="8">
        <v>1</v>
      </c>
      <c r="E26" s="8">
        <v>2</v>
      </c>
      <c r="F26" s="8">
        <v>3</v>
      </c>
      <c r="G26" s="8" t="s">
        <v>95</v>
      </c>
      <c r="H26" s="4"/>
      <c r="I26" s="49"/>
      <c r="J26" s="50"/>
      <c r="K26" s="51"/>
      <c r="L26" s="52"/>
      <c r="M26" s="52"/>
      <c r="N26" s="52"/>
      <c r="O26" s="53"/>
      <c r="P26" s="4"/>
      <c r="Q26" s="50"/>
      <c r="R26" s="50"/>
      <c r="S26" s="54"/>
      <c r="T26" s="55"/>
      <c r="U26" s="55"/>
      <c r="V26" s="55"/>
      <c r="W26" s="56"/>
      <c r="X26" s="4"/>
      <c r="Y26" s="150" t="s">
        <v>84</v>
      </c>
      <c r="Z26" s="150"/>
      <c r="AA26" s="127" t="str">
        <f>S27</f>
        <v>Super Mario Odyssey</v>
      </c>
      <c r="AB26" s="127"/>
      <c r="AC26" s="127"/>
      <c r="AD26" s="127"/>
      <c r="AE26" s="127"/>
      <c r="AF26" s="16" t="s">
        <v>37</v>
      </c>
      <c r="AG26" s="103" t="str">
        <f>AA26</f>
        <v>Super Mario Odyssey</v>
      </c>
      <c r="AH26" s="152" t="s">
        <v>93</v>
      </c>
      <c r="AI26" s="4"/>
      <c r="AJ26" s="5"/>
    </row>
    <row r="27" spans="1:36" ht="18" customHeight="1" x14ac:dyDescent="0.25">
      <c r="A27" s="3"/>
      <c r="B27" s="57"/>
      <c r="C27" s="18" t="s">
        <v>46</v>
      </c>
      <c r="D27" s="101">
        <f>IF(L42="x",3,IF(M42="x",1,0))</f>
        <v>0</v>
      </c>
      <c r="E27" s="101">
        <f>IF(N44="x",3,IF(M44="x",1,0))</f>
        <v>0</v>
      </c>
      <c r="F27" s="101">
        <f>IF(L46="x",3,IF(M46="x",1,0))</f>
        <v>0</v>
      </c>
      <c r="G27" s="164">
        <f>SUM(D27:F27)+0.4</f>
        <v>0.4</v>
      </c>
      <c r="H27" s="103" t="s">
        <v>46</v>
      </c>
      <c r="I27" s="115" t="s">
        <v>77</v>
      </c>
      <c r="J27" s="116"/>
      <c r="K27" s="117" t="str">
        <f>VLOOKUP(LARGE($G$15:$G$18,1),$G$15:$H$18,2,FALSE)</f>
        <v>The Legend of Zelda: Breath of the Wild</v>
      </c>
      <c r="L27" s="118"/>
      <c r="M27" s="118"/>
      <c r="N27" s="118"/>
      <c r="O27" s="119"/>
      <c r="P27" s="4"/>
      <c r="Q27" s="120" t="s">
        <v>84</v>
      </c>
      <c r="R27" s="121"/>
      <c r="S27" s="117" t="str">
        <f>VLOOKUP(LARGE($G$39:$G$42,1),$G$39:$H$42,2,FALSE)</f>
        <v>Super Mario Odyssey</v>
      </c>
      <c r="T27" s="118"/>
      <c r="U27" s="118"/>
      <c r="V27" s="118"/>
      <c r="W27" s="119"/>
      <c r="X27" s="4"/>
      <c r="Y27" s="146" t="s">
        <v>75</v>
      </c>
      <c r="Z27" s="146"/>
      <c r="AA27" s="127" t="str">
        <f>S17</f>
        <v>Metal Gear Solid</v>
      </c>
      <c r="AB27" s="127"/>
      <c r="AC27" s="127"/>
      <c r="AD27" s="127"/>
      <c r="AE27" s="127"/>
      <c r="AF27" s="16" t="s">
        <v>37</v>
      </c>
      <c r="AG27" s="103" t="str">
        <f>AA27</f>
        <v>Metal Gear Solid</v>
      </c>
      <c r="AH27" s="152"/>
      <c r="AI27" s="4"/>
      <c r="AJ27" s="5"/>
    </row>
    <row r="28" spans="1:36" ht="18" customHeight="1" x14ac:dyDescent="0.3">
      <c r="A28" s="3"/>
      <c r="B28" s="27"/>
      <c r="C28" s="28" t="s">
        <v>47</v>
      </c>
      <c r="D28" s="102">
        <f>IF(L43="x",3,IF(M43="x",1,0))</f>
        <v>0</v>
      </c>
      <c r="E28" s="102">
        <f>IF(L45="x",3,IF(M45="x",1,0))</f>
        <v>0</v>
      </c>
      <c r="F28" s="102">
        <f>IF(N46="x",3,IF(M46="x",1,0))</f>
        <v>0</v>
      </c>
      <c r="G28" s="165">
        <f>SUM(D28:F28)+0.3</f>
        <v>0.3</v>
      </c>
      <c r="H28" s="103" t="s">
        <v>47</v>
      </c>
      <c r="I28" s="115" t="s">
        <v>79</v>
      </c>
      <c r="J28" s="116"/>
      <c r="K28" s="117" t="str">
        <f>VLOOKUP(LARGE($G$15:$G$18,2),$G$15:$H$18,2,FALSE)</f>
        <v>Grand Theft Auto: San Andreas</v>
      </c>
      <c r="L28" s="118"/>
      <c r="M28" s="118"/>
      <c r="N28" s="118"/>
      <c r="O28" s="119"/>
      <c r="P28" s="4"/>
      <c r="Q28" s="120" t="s">
        <v>86</v>
      </c>
      <c r="R28" s="121"/>
      <c r="S28" s="117" t="str">
        <f>VLOOKUP(LARGE($G$39:$G$42,2),$G$39:$H$42,2,FALSE)</f>
        <v>Star Wars: Knights of the Old Republic</v>
      </c>
      <c r="T28" s="118"/>
      <c r="U28" s="118"/>
      <c r="V28" s="118"/>
      <c r="W28" s="119"/>
      <c r="X28" s="4"/>
      <c r="Y28" s="1"/>
      <c r="Z28" s="1"/>
      <c r="AA28" s="37"/>
      <c r="AB28" s="37"/>
      <c r="AC28" s="37"/>
      <c r="AD28" s="37"/>
      <c r="AE28" s="37"/>
      <c r="AF28" s="38"/>
      <c r="AG28" s="104"/>
      <c r="AH28" s="1"/>
      <c r="AI28" s="4"/>
      <c r="AJ28" s="5"/>
    </row>
    <row r="29" spans="1:36" ht="18.95" customHeight="1" x14ac:dyDescent="0.25">
      <c r="A29" s="3"/>
      <c r="B29" s="17"/>
      <c r="C29" s="18" t="s">
        <v>69</v>
      </c>
      <c r="D29" s="101">
        <f>IF(N43="x",3,IF(M43="x",1,0))</f>
        <v>0</v>
      </c>
      <c r="E29" s="101">
        <f>IF(L44="x",3,IF(M44="x",1,0))</f>
        <v>0</v>
      </c>
      <c r="F29" s="101">
        <f>IF(N47="x",3,IF(M47="x",1,0))</f>
        <v>0</v>
      </c>
      <c r="G29" s="164">
        <f>SUM(D29:F29)+0.2</f>
        <v>0.2</v>
      </c>
      <c r="H29" s="103" t="s">
        <v>69</v>
      </c>
      <c r="I29" s="4"/>
      <c r="J29" s="59"/>
      <c r="K29" s="60"/>
      <c r="L29" s="4"/>
      <c r="M29" s="4"/>
      <c r="N29" s="4"/>
      <c r="O29" s="61"/>
      <c r="P29" s="4"/>
      <c r="Q29" s="4"/>
      <c r="R29" s="4"/>
      <c r="S29" s="60"/>
      <c r="T29" s="4"/>
      <c r="U29" s="4"/>
      <c r="V29" s="4"/>
      <c r="W29" s="62"/>
      <c r="X29" s="4"/>
      <c r="Y29" s="147" t="s">
        <v>89</v>
      </c>
      <c r="Z29" s="147"/>
      <c r="AA29" s="127" t="str">
        <f>S49</f>
        <v>The Last of Us</v>
      </c>
      <c r="AB29" s="127"/>
      <c r="AC29" s="127"/>
      <c r="AD29" s="127"/>
      <c r="AE29" s="127"/>
      <c r="AF29" s="16" t="s">
        <v>37</v>
      </c>
      <c r="AG29" s="103" t="str">
        <f>AA29</f>
        <v>The Last of Us</v>
      </c>
      <c r="AH29" s="148" t="s">
        <v>94</v>
      </c>
      <c r="AI29" s="4"/>
      <c r="AJ29" s="5"/>
    </row>
    <row r="30" spans="1:36" ht="18" customHeight="1" x14ac:dyDescent="0.25">
      <c r="A30" s="3"/>
      <c r="B30" s="58"/>
      <c r="C30" s="28" t="s">
        <v>49</v>
      </c>
      <c r="D30" s="102">
        <f>IF(N42="x",3,IF(M42="x",1,0))</f>
        <v>0</v>
      </c>
      <c r="E30" s="102">
        <f>IF(N45="x",3,IF(M45="x",1,0))</f>
        <v>0</v>
      </c>
      <c r="F30" s="102">
        <f>IF(L47="x",3,IF(M47="x",1,0))</f>
        <v>0</v>
      </c>
      <c r="G30" s="165">
        <f>SUM(D30:F30)+0.1</f>
        <v>0.1</v>
      </c>
      <c r="H30" s="103" t="s">
        <v>49</v>
      </c>
      <c r="I30" s="76" t="s">
        <v>119</v>
      </c>
      <c r="J30" s="77"/>
      <c r="K30" s="78"/>
      <c r="L30" s="109" t="s">
        <v>9</v>
      </c>
      <c r="M30" s="109"/>
      <c r="N30" s="109"/>
      <c r="O30" s="79"/>
      <c r="P30" s="4"/>
      <c r="Q30" s="80"/>
      <c r="R30" s="81"/>
      <c r="S30" s="82"/>
      <c r="T30" s="113" t="s">
        <v>20</v>
      </c>
      <c r="U30" s="113"/>
      <c r="V30" s="113"/>
      <c r="W30" s="83"/>
      <c r="X30" s="4"/>
      <c r="Y30" s="149" t="s">
        <v>88</v>
      </c>
      <c r="Z30" s="149"/>
      <c r="AA30" s="127" t="str">
        <f>S39</f>
        <v>Super Mario 64</v>
      </c>
      <c r="AB30" s="127"/>
      <c r="AC30" s="127"/>
      <c r="AD30" s="127"/>
      <c r="AE30" s="127"/>
      <c r="AF30" s="16" t="s">
        <v>37</v>
      </c>
      <c r="AG30" s="103" t="str">
        <f>AA30</f>
        <v>Super Mario 64</v>
      </c>
      <c r="AH30" s="148"/>
      <c r="AI30" s="4"/>
      <c r="AJ30" s="5"/>
    </row>
    <row r="31" spans="1:36" ht="18" customHeight="1" x14ac:dyDescent="0.25">
      <c r="A31" s="3"/>
      <c r="B31" s="3"/>
      <c r="C31" s="3"/>
      <c r="D31" s="45"/>
      <c r="E31" s="45"/>
      <c r="F31" s="45"/>
      <c r="G31" s="46"/>
      <c r="H31" s="4"/>
      <c r="I31" s="19" t="s">
        <v>34</v>
      </c>
      <c r="J31" s="20">
        <v>3</v>
      </c>
      <c r="K31" s="41" t="s">
        <v>45</v>
      </c>
      <c r="L31" s="42" t="s">
        <v>37</v>
      </c>
      <c r="M31" s="22" t="s">
        <v>36</v>
      </c>
      <c r="N31" s="42" t="s">
        <v>37</v>
      </c>
      <c r="O31" s="47" t="s">
        <v>43</v>
      </c>
      <c r="P31" s="4"/>
      <c r="Q31" s="24" t="s">
        <v>34</v>
      </c>
      <c r="R31" s="20">
        <v>7</v>
      </c>
      <c r="S31" s="25" t="s">
        <v>57</v>
      </c>
      <c r="T31" s="42" t="s">
        <v>37</v>
      </c>
      <c r="U31" s="22" t="s">
        <v>36</v>
      </c>
      <c r="V31" s="42" t="s">
        <v>37</v>
      </c>
      <c r="W31" s="73" t="s">
        <v>60</v>
      </c>
      <c r="X31" s="4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4"/>
      <c r="AJ31" s="5"/>
    </row>
    <row r="32" spans="1:36" ht="18" customHeight="1" x14ac:dyDescent="0.25">
      <c r="A32" s="3"/>
      <c r="B32" s="6"/>
      <c r="C32" s="7" t="s">
        <v>11</v>
      </c>
      <c r="D32" s="8">
        <v>1</v>
      </c>
      <c r="E32" s="8">
        <v>2</v>
      </c>
      <c r="F32" s="8">
        <v>3</v>
      </c>
      <c r="G32" s="8" t="s">
        <v>95</v>
      </c>
      <c r="H32" s="4"/>
      <c r="I32" s="29" t="s">
        <v>34</v>
      </c>
      <c r="J32" s="30">
        <v>11</v>
      </c>
      <c r="K32" s="31" t="s">
        <v>44</v>
      </c>
      <c r="L32" s="32" t="s">
        <v>37</v>
      </c>
      <c r="M32" s="32" t="s">
        <v>36</v>
      </c>
      <c r="N32" s="32" t="s">
        <v>37</v>
      </c>
      <c r="O32" s="33" t="s">
        <v>42</v>
      </c>
      <c r="P32" s="4"/>
      <c r="Q32" s="34" t="s">
        <v>34</v>
      </c>
      <c r="R32" s="30">
        <v>15</v>
      </c>
      <c r="S32" s="35" t="s">
        <v>58</v>
      </c>
      <c r="T32" s="32" t="s">
        <v>37</v>
      </c>
      <c r="U32" s="32" t="s">
        <v>36</v>
      </c>
      <c r="V32" s="32" t="s">
        <v>37</v>
      </c>
      <c r="W32" s="36" t="s">
        <v>59</v>
      </c>
      <c r="X32" s="4"/>
      <c r="Y32" s="139" t="s">
        <v>112</v>
      </c>
      <c r="Z32" s="139"/>
      <c r="AA32" s="139"/>
      <c r="AB32" s="139"/>
      <c r="AC32" s="139"/>
      <c r="AD32" s="139"/>
      <c r="AE32" s="139"/>
      <c r="AF32" s="139"/>
      <c r="AG32" s="139"/>
      <c r="AH32" s="139"/>
      <c r="AI32" s="4"/>
      <c r="AJ32" s="5"/>
    </row>
    <row r="33" spans="1:40" ht="18" customHeight="1" x14ac:dyDescent="0.25">
      <c r="A33" s="3"/>
      <c r="B33" s="57"/>
      <c r="C33" s="18" t="s">
        <v>12</v>
      </c>
      <c r="D33" s="101">
        <f>IF(T9="x",3,IF(U9="x",1,0))</f>
        <v>0</v>
      </c>
      <c r="E33" s="101">
        <f>IF(V11="x",3,IF(U11="x",1,0))</f>
        <v>0</v>
      </c>
      <c r="F33" s="101">
        <f>IF(T13="x",3,IF(U13="x",1,0))</f>
        <v>0</v>
      </c>
      <c r="G33" s="164">
        <f>SUM(D33:F33)+0.4</f>
        <v>0.4</v>
      </c>
      <c r="H33" s="103" t="s">
        <v>12</v>
      </c>
      <c r="I33" s="40" t="s">
        <v>34</v>
      </c>
      <c r="J33" s="20">
        <v>19</v>
      </c>
      <c r="K33" s="41" t="s">
        <v>42</v>
      </c>
      <c r="L33" s="42" t="s">
        <v>37</v>
      </c>
      <c r="M33" s="42" t="s">
        <v>36</v>
      </c>
      <c r="N33" s="42" t="s">
        <v>37</v>
      </c>
      <c r="O33" s="43" t="s">
        <v>45</v>
      </c>
      <c r="P33" s="4"/>
      <c r="Q33" s="24" t="s">
        <v>34</v>
      </c>
      <c r="R33" s="20">
        <v>23</v>
      </c>
      <c r="S33" s="25" t="s">
        <v>59</v>
      </c>
      <c r="T33" s="42" t="s">
        <v>37</v>
      </c>
      <c r="U33" s="42" t="s">
        <v>36</v>
      </c>
      <c r="V33" s="42" t="s">
        <v>37</v>
      </c>
      <c r="W33" s="26" t="s">
        <v>57</v>
      </c>
      <c r="X33" s="4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4"/>
      <c r="AJ33" s="5"/>
    </row>
    <row r="34" spans="1:40" ht="18" customHeight="1" x14ac:dyDescent="0.25">
      <c r="A34" s="3"/>
      <c r="B34" s="17"/>
      <c r="C34" s="28" t="s">
        <v>13</v>
      </c>
      <c r="D34" s="102">
        <f>IF(T10="x",3,IF(U10="x",1,0))</f>
        <v>0</v>
      </c>
      <c r="E34" s="102">
        <f>IF(T12="x",3,IF(U12="x",1,0))</f>
        <v>0</v>
      </c>
      <c r="F34" s="102">
        <f>IF(V13="x",3,IF(U13="x",1,0))</f>
        <v>0</v>
      </c>
      <c r="G34" s="165">
        <f>SUM(D34:F34)+0.3</f>
        <v>0.3</v>
      </c>
      <c r="H34" s="103" t="s">
        <v>13</v>
      </c>
      <c r="I34" s="29" t="s">
        <v>35</v>
      </c>
      <c r="J34" s="30">
        <v>27</v>
      </c>
      <c r="K34" s="31" t="s">
        <v>44</v>
      </c>
      <c r="L34" s="32" t="s">
        <v>37</v>
      </c>
      <c r="M34" s="32" t="s">
        <v>36</v>
      </c>
      <c r="N34" s="32" t="s">
        <v>37</v>
      </c>
      <c r="O34" s="33" t="s">
        <v>43</v>
      </c>
      <c r="P34" s="4"/>
      <c r="Q34" s="34" t="s">
        <v>35</v>
      </c>
      <c r="R34" s="30">
        <v>31</v>
      </c>
      <c r="S34" s="35" t="s">
        <v>58</v>
      </c>
      <c r="T34" s="32" t="s">
        <v>37</v>
      </c>
      <c r="U34" s="32" t="s">
        <v>36</v>
      </c>
      <c r="V34" s="32" t="s">
        <v>37</v>
      </c>
      <c r="W34" s="84" t="s">
        <v>60</v>
      </c>
      <c r="X34" s="4"/>
      <c r="Y34" s="140" t="s">
        <v>76</v>
      </c>
      <c r="Z34" s="140"/>
      <c r="AA34" s="127">
        <f>IF(AF8="x",VLOOKUP($AI$7,$AF$8:$AG$9,2,FALSE),IF(AF9="x",VLOOKUP($AI$7,$AF$8:$AG$9,2,FALSE),0))</f>
        <v>0</v>
      </c>
      <c r="AB34" s="127"/>
      <c r="AC34" s="127"/>
      <c r="AD34" s="127"/>
      <c r="AE34" s="127"/>
      <c r="AF34" s="16" t="s">
        <v>37</v>
      </c>
      <c r="AG34" s="103">
        <f>AA34</f>
        <v>0</v>
      </c>
      <c r="AH34" s="156" t="s">
        <v>96</v>
      </c>
      <c r="AI34" s="4"/>
      <c r="AJ34" s="5"/>
    </row>
    <row r="35" spans="1:40" ht="18" customHeight="1" x14ac:dyDescent="0.25">
      <c r="A35" s="3"/>
      <c r="B35" s="27"/>
      <c r="C35" s="18" t="s">
        <v>70</v>
      </c>
      <c r="D35" s="101">
        <f>IF(V10="x",3,IF(U10="x",1,0))</f>
        <v>0</v>
      </c>
      <c r="E35" s="101">
        <f>IF(T11="x",3,IF(U11="x",1,0))</f>
        <v>0</v>
      </c>
      <c r="F35" s="101">
        <f>IF(V14="x",3,IF(U14="x",1,0))</f>
        <v>0</v>
      </c>
      <c r="G35" s="164">
        <f>SUM(D35:F35)+0.2</f>
        <v>0.2</v>
      </c>
      <c r="H35" s="103" t="s">
        <v>70</v>
      </c>
      <c r="I35" s="40" t="s">
        <v>35</v>
      </c>
      <c r="J35" s="20">
        <v>35</v>
      </c>
      <c r="K35" s="41" t="s">
        <v>45</v>
      </c>
      <c r="L35" s="42" t="s">
        <v>37</v>
      </c>
      <c r="M35" s="42" t="s">
        <v>36</v>
      </c>
      <c r="N35" s="42" t="s">
        <v>37</v>
      </c>
      <c r="O35" s="47" t="s">
        <v>44</v>
      </c>
      <c r="P35" s="4"/>
      <c r="Q35" s="24" t="s">
        <v>35</v>
      </c>
      <c r="R35" s="20">
        <v>39</v>
      </c>
      <c r="S35" s="25" t="s">
        <v>57</v>
      </c>
      <c r="T35" s="42" t="s">
        <v>37</v>
      </c>
      <c r="U35" s="42" t="s">
        <v>36</v>
      </c>
      <c r="V35" s="42" t="s">
        <v>37</v>
      </c>
      <c r="W35" s="26" t="s">
        <v>58</v>
      </c>
      <c r="X35" s="4"/>
      <c r="Y35" s="158" t="s">
        <v>78</v>
      </c>
      <c r="Z35" s="158"/>
      <c r="AA35" s="127">
        <f>IF(AF11="x",VLOOKUP($AI$7,$AF$11:$AG$12,2,FALSE),IF(AF12="x",VLOOKUP($AI$7,$AF$11:$AG$12,2,FALSE),0))</f>
        <v>0</v>
      </c>
      <c r="AB35" s="127"/>
      <c r="AC35" s="127"/>
      <c r="AD35" s="127"/>
      <c r="AE35" s="127"/>
      <c r="AF35" s="16" t="s">
        <v>37</v>
      </c>
      <c r="AG35" s="103">
        <f>AA35</f>
        <v>0</v>
      </c>
      <c r="AH35" s="156"/>
      <c r="AI35" s="4"/>
      <c r="AJ35" s="5"/>
    </row>
    <row r="36" spans="1:40" ht="18.95" customHeight="1" x14ac:dyDescent="0.3">
      <c r="A36" s="3"/>
      <c r="B36" s="44"/>
      <c r="C36" s="28" t="s">
        <v>14</v>
      </c>
      <c r="D36" s="102">
        <f>IF(V9="x",3,IF(U9="x",1,0))</f>
        <v>0</v>
      </c>
      <c r="E36" s="102">
        <f>IF(V12="x",3,IF(U12="x",1,0))</f>
        <v>0</v>
      </c>
      <c r="F36" s="102">
        <f>IF(T14="x",3,IF(U14="x",1,0))</f>
        <v>0</v>
      </c>
      <c r="G36" s="165">
        <f>SUM(D36:F36)+0.1</f>
        <v>0.1</v>
      </c>
      <c r="H36" s="103" t="s">
        <v>14</v>
      </c>
      <c r="I36" s="29" t="s">
        <v>35</v>
      </c>
      <c r="J36" s="30">
        <v>43</v>
      </c>
      <c r="K36" s="31" t="s">
        <v>43</v>
      </c>
      <c r="L36" s="32" t="s">
        <v>37</v>
      </c>
      <c r="M36" s="32" t="s">
        <v>36</v>
      </c>
      <c r="N36" s="32" t="s">
        <v>37</v>
      </c>
      <c r="O36" s="48" t="s">
        <v>42</v>
      </c>
      <c r="P36" s="4"/>
      <c r="Q36" s="34" t="s">
        <v>35</v>
      </c>
      <c r="R36" s="30">
        <v>47</v>
      </c>
      <c r="S36" s="85" t="s">
        <v>60</v>
      </c>
      <c r="T36" s="32" t="s">
        <v>37</v>
      </c>
      <c r="U36" s="32" t="s">
        <v>36</v>
      </c>
      <c r="V36" s="32" t="s">
        <v>37</v>
      </c>
      <c r="W36" s="36" t="s">
        <v>59</v>
      </c>
      <c r="X36" s="4"/>
      <c r="Y36" s="1"/>
      <c r="Z36" s="1"/>
      <c r="AA36" s="37"/>
      <c r="AB36" s="37"/>
      <c r="AC36" s="37"/>
      <c r="AD36" s="37"/>
      <c r="AE36" s="37"/>
      <c r="AF36" s="37"/>
      <c r="AG36" s="4"/>
      <c r="AH36" s="1"/>
      <c r="AI36" s="4"/>
      <c r="AJ36" s="5"/>
    </row>
    <row r="37" spans="1:40" ht="18" customHeight="1" x14ac:dyDescent="0.25">
      <c r="A37" s="3"/>
      <c r="B37" s="3"/>
      <c r="C37" s="3"/>
      <c r="D37" s="45"/>
      <c r="E37" s="45"/>
      <c r="F37" s="45"/>
      <c r="G37" s="46"/>
      <c r="H37" s="4"/>
      <c r="I37" s="49"/>
      <c r="J37" s="50"/>
      <c r="K37" s="51"/>
      <c r="L37" s="52"/>
      <c r="M37" s="52"/>
      <c r="N37" s="52"/>
      <c r="O37" s="53"/>
      <c r="P37" s="4"/>
      <c r="Q37" s="50"/>
      <c r="R37" s="50"/>
      <c r="S37" s="54"/>
      <c r="T37" s="55"/>
      <c r="U37" s="55"/>
      <c r="V37" s="55"/>
      <c r="W37" s="56"/>
      <c r="X37" s="4"/>
      <c r="Y37" s="146" t="s">
        <v>36</v>
      </c>
      <c r="Z37" s="146"/>
      <c r="AA37" s="127">
        <f>IF(AF20="x",VLOOKUP($AI$7,$AF$20:$AG$21,2,FALSE),IF(AF21="x",VLOOKUP($AI$7,$AF$20:$AG$21,2,FALSE),0))</f>
        <v>0</v>
      </c>
      <c r="AB37" s="127"/>
      <c r="AC37" s="127"/>
      <c r="AD37" s="127"/>
      <c r="AE37" s="127"/>
      <c r="AF37" s="16" t="s">
        <v>37</v>
      </c>
      <c r="AG37" s="103">
        <f>AA37</f>
        <v>0</v>
      </c>
      <c r="AH37" s="156" t="s">
        <v>97</v>
      </c>
      <c r="AI37" s="4"/>
      <c r="AJ37" s="5"/>
    </row>
    <row r="38" spans="1:40" ht="18" customHeight="1" x14ac:dyDescent="0.25">
      <c r="A38" s="3"/>
      <c r="B38" s="6"/>
      <c r="C38" s="7" t="s">
        <v>15</v>
      </c>
      <c r="D38" s="8">
        <v>1</v>
      </c>
      <c r="E38" s="8">
        <v>2</v>
      </c>
      <c r="F38" s="8">
        <v>3</v>
      </c>
      <c r="G38" s="8" t="s">
        <v>95</v>
      </c>
      <c r="H38" s="4"/>
      <c r="I38" s="122" t="s">
        <v>81</v>
      </c>
      <c r="J38" s="123"/>
      <c r="K38" s="117" t="str">
        <f>VLOOKUP(LARGE($G$21:$G$24,1),$G$21:$H$24,2,FALSE)</f>
        <v>Red Dead Redemption</v>
      </c>
      <c r="L38" s="118"/>
      <c r="M38" s="118"/>
      <c r="N38" s="118"/>
      <c r="O38" s="119"/>
      <c r="P38" s="4"/>
      <c r="Q38" s="124" t="s">
        <v>87</v>
      </c>
      <c r="R38" s="125"/>
      <c r="S38" s="117" t="str">
        <f>VLOOKUP(LARGE($G$45:$G$48,1),$G$45:$H$48,2,FALSE)</f>
        <v>Uncharted 2: Among Thieves</v>
      </c>
      <c r="T38" s="118"/>
      <c r="U38" s="118"/>
      <c r="V38" s="118"/>
      <c r="W38" s="119"/>
      <c r="X38" s="4"/>
      <c r="Y38" s="150" t="s">
        <v>85</v>
      </c>
      <c r="Z38" s="150"/>
      <c r="AA38" s="127">
        <f>IF(AF23="x",VLOOKUP($AI$7,$AF$23:$AG$24,2,FALSE),IF(AF24="x",VLOOKUP($AI$7,$AF$23:$AG$24,2,FALSE),0))</f>
        <v>0</v>
      </c>
      <c r="AB38" s="127"/>
      <c r="AC38" s="127"/>
      <c r="AD38" s="127"/>
      <c r="AE38" s="127"/>
      <c r="AF38" s="16" t="s">
        <v>37</v>
      </c>
      <c r="AG38" s="103">
        <f>AA38</f>
        <v>0</v>
      </c>
      <c r="AH38" s="156"/>
      <c r="AI38" s="4"/>
      <c r="AJ38" s="5"/>
    </row>
    <row r="39" spans="1:40" ht="18.95" customHeight="1" x14ac:dyDescent="0.3">
      <c r="A39" s="3"/>
      <c r="B39" s="39"/>
      <c r="C39" s="18" t="s">
        <v>16</v>
      </c>
      <c r="D39" s="101">
        <f>IF(T20="x",3,IF(U20="x",1,0))</f>
        <v>0</v>
      </c>
      <c r="E39" s="101">
        <f>IF(V22="x",3,IF(U22="x",1,0))</f>
        <v>0</v>
      </c>
      <c r="F39" s="101">
        <f>IF(T24="x",3,IF(U24="x",1,0))</f>
        <v>0</v>
      </c>
      <c r="G39" s="164">
        <f>SUM(D39:F39)+0.4</f>
        <v>0.4</v>
      </c>
      <c r="H39" s="103" t="s">
        <v>16</v>
      </c>
      <c r="I39" s="122" t="s">
        <v>80</v>
      </c>
      <c r="J39" s="123"/>
      <c r="K39" s="117" t="str">
        <f>VLOOKUP(LARGE($G$21:$G$24,2),$G$21:$H$24,2,FALSE)</f>
        <v>Mass Effect 2</v>
      </c>
      <c r="L39" s="118"/>
      <c r="M39" s="118"/>
      <c r="N39" s="118"/>
      <c r="O39" s="119"/>
      <c r="P39" s="4"/>
      <c r="Q39" s="124" t="s">
        <v>88</v>
      </c>
      <c r="R39" s="125"/>
      <c r="S39" s="117" t="str">
        <f>VLOOKUP(LARGE($G$45:$G$48,2),$G$45:$H$48,2,FALSE)</f>
        <v>Super Mario 64</v>
      </c>
      <c r="T39" s="118"/>
      <c r="U39" s="118"/>
      <c r="V39" s="118"/>
      <c r="W39" s="119"/>
      <c r="X39" s="4"/>
      <c r="Y39" s="1"/>
      <c r="Z39" s="1"/>
      <c r="AA39" s="37"/>
      <c r="AB39" s="37"/>
      <c r="AC39" s="37"/>
      <c r="AD39" s="37"/>
      <c r="AE39" s="37"/>
      <c r="AF39" s="37"/>
      <c r="AG39" s="4"/>
      <c r="AH39" s="1"/>
      <c r="AI39" s="4"/>
      <c r="AJ39" s="5"/>
    </row>
    <row r="40" spans="1:40" ht="18" customHeight="1" x14ac:dyDescent="0.25">
      <c r="A40" s="3"/>
      <c r="B40" s="57"/>
      <c r="C40" s="28" t="s">
        <v>17</v>
      </c>
      <c r="D40" s="102">
        <f>IF(T21="x",3,IF(U21="x",1,0))</f>
        <v>0</v>
      </c>
      <c r="E40" s="102">
        <f>IF(T23="x",3,IF(U23="x",1,0))</f>
        <v>0</v>
      </c>
      <c r="F40" s="102">
        <f>IF(V24="x",3,IF(U24="x",1,0))</f>
        <v>0</v>
      </c>
      <c r="G40" s="165">
        <f>SUM(D40:F40)+0.3</f>
        <v>0.3</v>
      </c>
      <c r="H40" s="103" t="s">
        <v>17</v>
      </c>
      <c r="I40" s="4"/>
      <c r="J40" s="4"/>
      <c r="K40" s="60"/>
      <c r="L40" s="4"/>
      <c r="M40" s="4"/>
      <c r="N40" s="4"/>
      <c r="O40" s="61"/>
      <c r="P40" s="4"/>
      <c r="Q40" s="4"/>
      <c r="R40" s="4"/>
      <c r="S40" s="60"/>
      <c r="T40" s="4"/>
      <c r="U40" s="4"/>
      <c r="V40" s="4"/>
      <c r="W40" s="62"/>
      <c r="X40" s="4"/>
      <c r="Y40" s="145" t="s">
        <v>93</v>
      </c>
      <c r="Z40" s="145"/>
      <c r="AA40" s="127">
        <f>IF(AF26="x",VLOOKUP($AI$7,$AF$26:$AG$27,2,FALSE),IF(AF27="x",VLOOKUP($AI$7,$AF$26:$AG$27,2,FALSE),0))</f>
        <v>0</v>
      </c>
      <c r="AB40" s="127"/>
      <c r="AC40" s="127"/>
      <c r="AD40" s="127"/>
      <c r="AE40" s="127"/>
      <c r="AF40" s="16" t="s">
        <v>37</v>
      </c>
      <c r="AG40" s="103">
        <f>AA40</f>
        <v>0</v>
      </c>
      <c r="AH40" s="156" t="s">
        <v>98</v>
      </c>
      <c r="AI40" s="4"/>
      <c r="AJ40" s="5"/>
    </row>
    <row r="41" spans="1:40" ht="18" customHeight="1" x14ac:dyDescent="0.25">
      <c r="A41" s="3"/>
      <c r="B41" s="27"/>
      <c r="C41" s="18" t="s">
        <v>71</v>
      </c>
      <c r="D41" s="101">
        <f>IF(V21="x",3,IF(U21="x",1,0))</f>
        <v>0</v>
      </c>
      <c r="E41" s="101">
        <f>IF(T22="x",3,IF(U22="x",1,0))</f>
        <v>0</v>
      </c>
      <c r="F41" s="101">
        <f>IF(V25="x",3,IF(U25="x",1,0))</f>
        <v>0</v>
      </c>
      <c r="G41" s="164">
        <f>SUM(D41:F41)+0.2</f>
        <v>0.2</v>
      </c>
      <c r="H41" s="103" t="s">
        <v>71</v>
      </c>
      <c r="I41" s="86" t="s">
        <v>119</v>
      </c>
      <c r="J41" s="87"/>
      <c r="K41" s="88"/>
      <c r="L41" s="110" t="s">
        <v>10</v>
      </c>
      <c r="M41" s="110"/>
      <c r="N41" s="110"/>
      <c r="O41" s="89"/>
      <c r="P41" s="4"/>
      <c r="Q41" s="90"/>
      <c r="R41" s="91"/>
      <c r="S41" s="92"/>
      <c r="T41" s="114" t="s">
        <v>25</v>
      </c>
      <c r="U41" s="114"/>
      <c r="V41" s="114"/>
      <c r="W41" s="93"/>
      <c r="X41" s="4"/>
      <c r="Y41" s="147" t="s">
        <v>94</v>
      </c>
      <c r="Z41" s="147"/>
      <c r="AA41" s="127">
        <f>IF(AF29="x",VLOOKUP($AI$7,$AF$29:$AG$30,2,FALSE),IF(AF30="x",VLOOKUP($AI$7,$AF$29:$AG$30,2,FALSE),0))</f>
        <v>0</v>
      </c>
      <c r="AB41" s="127"/>
      <c r="AC41" s="127"/>
      <c r="AD41" s="127"/>
      <c r="AE41" s="127"/>
      <c r="AF41" s="16" t="s">
        <v>37</v>
      </c>
      <c r="AG41" s="103">
        <f>AA41</f>
        <v>0</v>
      </c>
      <c r="AH41" s="156"/>
      <c r="AI41" s="4"/>
      <c r="AJ41" s="5"/>
    </row>
    <row r="42" spans="1:40" ht="18.95" customHeight="1" x14ac:dyDescent="0.3">
      <c r="A42" s="3"/>
      <c r="B42" s="58"/>
      <c r="C42" s="28" t="s">
        <v>19</v>
      </c>
      <c r="D42" s="102">
        <f>IF(V20="x",3,IF(U20="x",1,0))</f>
        <v>0</v>
      </c>
      <c r="E42" s="102">
        <f>IF(V23="x",3,IF(U23="x",1,0))</f>
        <v>0</v>
      </c>
      <c r="F42" s="102">
        <f>IF(T25="x",3,IF(U25="x",1,0))</f>
        <v>0</v>
      </c>
      <c r="G42" s="165">
        <f>SUM(D42:F42)+0.1</f>
        <v>0.1</v>
      </c>
      <c r="H42" s="103" t="s">
        <v>19</v>
      </c>
      <c r="I42" s="19" t="s">
        <v>34</v>
      </c>
      <c r="J42" s="20">
        <v>4</v>
      </c>
      <c r="K42" s="94" t="s">
        <v>46</v>
      </c>
      <c r="L42" s="42" t="s">
        <v>37</v>
      </c>
      <c r="M42" s="22" t="s">
        <v>36</v>
      </c>
      <c r="N42" s="42" t="s">
        <v>37</v>
      </c>
      <c r="O42" s="95" t="s">
        <v>49</v>
      </c>
      <c r="P42" s="4"/>
      <c r="Q42" s="24" t="s">
        <v>34</v>
      </c>
      <c r="R42" s="20">
        <v>8</v>
      </c>
      <c r="S42" s="25" t="s">
        <v>61</v>
      </c>
      <c r="T42" s="42" t="s">
        <v>37</v>
      </c>
      <c r="U42" s="22" t="s">
        <v>36</v>
      </c>
      <c r="V42" s="42" t="s">
        <v>37</v>
      </c>
      <c r="W42" s="26" t="s">
        <v>64</v>
      </c>
      <c r="X42" s="4"/>
      <c r="Y42" s="1"/>
      <c r="Z42" s="1"/>
      <c r="AA42" s="37"/>
      <c r="AB42" s="37"/>
      <c r="AC42" s="37"/>
      <c r="AD42" s="37"/>
      <c r="AE42" s="37"/>
      <c r="AF42" s="37"/>
      <c r="AG42" s="4"/>
      <c r="AH42" s="1"/>
      <c r="AI42" s="4"/>
      <c r="AJ42" s="5"/>
    </row>
    <row r="43" spans="1:40" ht="18" customHeight="1" x14ac:dyDescent="0.25">
      <c r="A43" s="3"/>
      <c r="B43" s="3"/>
      <c r="C43" s="3"/>
      <c r="D43" s="45"/>
      <c r="E43" s="45"/>
      <c r="F43" s="45"/>
      <c r="G43" s="46"/>
      <c r="H43" s="4"/>
      <c r="I43" s="29" t="s">
        <v>34</v>
      </c>
      <c r="J43" s="30">
        <v>12</v>
      </c>
      <c r="K43" s="31" t="s">
        <v>47</v>
      </c>
      <c r="L43" s="32" t="s">
        <v>37</v>
      </c>
      <c r="M43" s="32" t="s">
        <v>36</v>
      </c>
      <c r="N43" s="32" t="s">
        <v>37</v>
      </c>
      <c r="O43" s="33" t="s">
        <v>48</v>
      </c>
      <c r="P43" s="4"/>
      <c r="Q43" s="34" t="s">
        <v>34</v>
      </c>
      <c r="R43" s="30">
        <v>16</v>
      </c>
      <c r="S43" s="35" t="s">
        <v>27</v>
      </c>
      <c r="T43" s="32" t="s">
        <v>37</v>
      </c>
      <c r="U43" s="32" t="s">
        <v>36</v>
      </c>
      <c r="V43" s="32" t="s">
        <v>37</v>
      </c>
      <c r="W43" s="36" t="s">
        <v>63</v>
      </c>
      <c r="X43" s="4"/>
      <c r="Y43" s="126" t="s">
        <v>91</v>
      </c>
      <c r="Z43" s="126"/>
      <c r="AA43" s="127">
        <f>IF(AF14="x",VLOOKUP($AI$7,$AF$14:$AG$15,2,FALSE),IF(AF15="x",VLOOKUP($AI$7,$AF$14:$AG$15,2,FALSE),0))</f>
        <v>0</v>
      </c>
      <c r="AB43" s="127"/>
      <c r="AC43" s="127"/>
      <c r="AD43" s="127"/>
      <c r="AE43" s="127"/>
      <c r="AF43" s="16" t="s">
        <v>37</v>
      </c>
      <c r="AG43" s="103">
        <f>AA43</f>
        <v>0</v>
      </c>
      <c r="AH43" s="156" t="s">
        <v>99</v>
      </c>
      <c r="AI43" s="4"/>
      <c r="AJ43" s="5"/>
    </row>
    <row r="44" spans="1:40" ht="18" customHeight="1" x14ac:dyDescent="0.25">
      <c r="A44" s="3"/>
      <c r="B44" s="6"/>
      <c r="C44" s="7" t="s">
        <v>20</v>
      </c>
      <c r="D44" s="8">
        <v>1</v>
      </c>
      <c r="E44" s="8">
        <v>2</v>
      </c>
      <c r="F44" s="8">
        <v>3</v>
      </c>
      <c r="G44" s="8" t="s">
        <v>95</v>
      </c>
      <c r="H44" s="4"/>
      <c r="I44" s="40" t="s">
        <v>34</v>
      </c>
      <c r="J44" s="20">
        <v>20</v>
      </c>
      <c r="K44" s="41" t="s">
        <v>48</v>
      </c>
      <c r="L44" s="42" t="s">
        <v>37</v>
      </c>
      <c r="M44" s="42" t="s">
        <v>36</v>
      </c>
      <c r="N44" s="42" t="s">
        <v>37</v>
      </c>
      <c r="O44" s="96" t="s">
        <v>46</v>
      </c>
      <c r="P44" s="4"/>
      <c r="Q44" s="24" t="s">
        <v>34</v>
      </c>
      <c r="R44" s="20">
        <v>24</v>
      </c>
      <c r="S44" s="25" t="s">
        <v>63</v>
      </c>
      <c r="T44" s="42" t="s">
        <v>37</v>
      </c>
      <c r="U44" s="42" t="s">
        <v>36</v>
      </c>
      <c r="V44" s="42" t="s">
        <v>37</v>
      </c>
      <c r="W44" s="26" t="s">
        <v>61</v>
      </c>
      <c r="X44" s="4"/>
      <c r="Y44" s="143" t="s">
        <v>92</v>
      </c>
      <c r="Z44" s="143"/>
      <c r="AA44" s="127">
        <f>IF(AF17="x",VLOOKUP($AI$7,$AF$17:$AG$18,2,FALSE),IF(AF18="x",VLOOKUP($AI$7,$AF$17:$AG$18,2,FALSE),0))</f>
        <v>0</v>
      </c>
      <c r="AB44" s="127"/>
      <c r="AC44" s="127"/>
      <c r="AD44" s="127"/>
      <c r="AE44" s="127"/>
      <c r="AF44" s="16" t="s">
        <v>37</v>
      </c>
      <c r="AG44" s="103">
        <f>AA44</f>
        <v>0</v>
      </c>
      <c r="AH44" s="156"/>
      <c r="AI44" s="4"/>
      <c r="AJ44" s="5"/>
    </row>
    <row r="45" spans="1:40" x14ac:dyDescent="0.25">
      <c r="A45" s="3"/>
      <c r="B45" s="27"/>
      <c r="C45" s="18" t="s">
        <v>21</v>
      </c>
      <c r="D45" s="101">
        <f>IF(T31="x",3,IF(U31="x",1,0))</f>
        <v>0</v>
      </c>
      <c r="E45" s="101">
        <f>IF(V33="x",3,IF(U33="x",1,0))</f>
        <v>0</v>
      </c>
      <c r="F45" s="101">
        <f>IF(T35="x",3,IF(U35="x",1,0))</f>
        <v>0</v>
      </c>
      <c r="G45" s="164">
        <f>SUM(D45:F45)+0.4</f>
        <v>0.4</v>
      </c>
      <c r="H45" s="103" t="s">
        <v>21</v>
      </c>
      <c r="I45" s="29" t="s">
        <v>35</v>
      </c>
      <c r="J45" s="30">
        <v>28</v>
      </c>
      <c r="K45" s="31" t="s">
        <v>47</v>
      </c>
      <c r="L45" s="32" t="s">
        <v>37</v>
      </c>
      <c r="M45" s="32" t="s">
        <v>36</v>
      </c>
      <c r="N45" s="32" t="s">
        <v>37</v>
      </c>
      <c r="O45" s="75" t="s">
        <v>49</v>
      </c>
      <c r="P45" s="4"/>
      <c r="Q45" s="34" t="s">
        <v>35</v>
      </c>
      <c r="R45" s="30">
        <v>32</v>
      </c>
      <c r="S45" s="35" t="s">
        <v>27</v>
      </c>
      <c r="T45" s="32" t="s">
        <v>37</v>
      </c>
      <c r="U45" s="32" t="s">
        <v>36</v>
      </c>
      <c r="V45" s="32" t="s">
        <v>37</v>
      </c>
      <c r="W45" s="36" t="s">
        <v>64</v>
      </c>
      <c r="X45" s="4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4"/>
      <c r="AJ45" s="5"/>
      <c r="AK45" s="5"/>
      <c r="AL45" s="5"/>
      <c r="AM45" s="5"/>
      <c r="AN45" s="5"/>
    </row>
    <row r="46" spans="1:40" ht="18" x14ac:dyDescent="0.25">
      <c r="A46" s="3"/>
      <c r="B46" s="17"/>
      <c r="C46" s="28" t="s">
        <v>22</v>
      </c>
      <c r="D46" s="102">
        <f>IF(T32="x",3,IF(U32="x",1,0))</f>
        <v>0</v>
      </c>
      <c r="E46" s="102">
        <f>IF(T34="x",3,IF(U34="x",1,0))</f>
        <v>0</v>
      </c>
      <c r="F46" s="102">
        <f>IF(V35="x",3,IF(U35="x",1,0))</f>
        <v>0</v>
      </c>
      <c r="G46" s="165">
        <f>SUM(D46:F46)+0.3</f>
        <v>0.3</v>
      </c>
      <c r="H46" s="103" t="s">
        <v>22</v>
      </c>
      <c r="I46" s="40" t="s">
        <v>35</v>
      </c>
      <c r="J46" s="20">
        <v>36</v>
      </c>
      <c r="K46" s="94" t="s">
        <v>46</v>
      </c>
      <c r="L46" s="42" t="s">
        <v>37</v>
      </c>
      <c r="M46" s="42" t="s">
        <v>36</v>
      </c>
      <c r="N46" s="42" t="s">
        <v>37</v>
      </c>
      <c r="O46" s="47" t="s">
        <v>47</v>
      </c>
      <c r="P46" s="4"/>
      <c r="Q46" s="24" t="s">
        <v>35</v>
      </c>
      <c r="R46" s="20">
        <v>40</v>
      </c>
      <c r="S46" s="25" t="s">
        <v>61</v>
      </c>
      <c r="T46" s="42" t="s">
        <v>37</v>
      </c>
      <c r="U46" s="42" t="s">
        <v>36</v>
      </c>
      <c r="V46" s="42" t="s">
        <v>37</v>
      </c>
      <c r="W46" s="26" t="s">
        <v>27</v>
      </c>
      <c r="X46" s="4"/>
      <c r="Y46" s="139" t="s">
        <v>111</v>
      </c>
      <c r="Z46" s="139"/>
      <c r="AA46" s="139"/>
      <c r="AB46" s="139"/>
      <c r="AC46" s="139"/>
      <c r="AD46" s="139"/>
      <c r="AE46" s="139"/>
      <c r="AF46" s="139"/>
      <c r="AG46" s="139"/>
      <c r="AH46" s="139"/>
      <c r="AI46" s="4"/>
      <c r="AJ46" s="5"/>
      <c r="AK46" s="5"/>
      <c r="AL46" s="5"/>
      <c r="AM46" s="5"/>
      <c r="AN46" s="5"/>
    </row>
    <row r="47" spans="1:40" x14ac:dyDescent="0.25">
      <c r="A47" s="3"/>
      <c r="B47" s="39"/>
      <c r="C47" s="18" t="s">
        <v>23</v>
      </c>
      <c r="D47" s="101">
        <f>IF(V32="x",3,IF(U32="x",1,0))</f>
        <v>0</v>
      </c>
      <c r="E47" s="101">
        <f>IF(T33="x",3,IF(U33="x",1,0))</f>
        <v>0</v>
      </c>
      <c r="F47" s="101">
        <f>IF(V36="x",3,IF(U36="x",1,0))</f>
        <v>0</v>
      </c>
      <c r="G47" s="164">
        <f>SUM(D47:F47)+0.2</f>
        <v>0.2</v>
      </c>
      <c r="H47" s="103" t="s">
        <v>23</v>
      </c>
      <c r="I47" s="29" t="s">
        <v>35</v>
      </c>
      <c r="J47" s="30">
        <v>44</v>
      </c>
      <c r="K47" s="97" t="s">
        <v>49</v>
      </c>
      <c r="L47" s="32" t="s">
        <v>37</v>
      </c>
      <c r="M47" s="32" t="s">
        <v>36</v>
      </c>
      <c r="N47" s="32" t="s">
        <v>37</v>
      </c>
      <c r="O47" s="48" t="s">
        <v>48</v>
      </c>
      <c r="P47" s="4"/>
      <c r="Q47" s="34" t="s">
        <v>35</v>
      </c>
      <c r="R47" s="30">
        <v>48</v>
      </c>
      <c r="S47" s="35" t="s">
        <v>64</v>
      </c>
      <c r="T47" s="32" t="s">
        <v>37</v>
      </c>
      <c r="U47" s="32" t="s">
        <v>36</v>
      </c>
      <c r="V47" s="32" t="s">
        <v>37</v>
      </c>
      <c r="W47" s="36" t="s">
        <v>63</v>
      </c>
      <c r="X47" s="4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4"/>
      <c r="AJ47" s="5"/>
      <c r="AK47" s="5"/>
      <c r="AL47" s="5"/>
      <c r="AM47" s="5"/>
      <c r="AN47" s="5"/>
    </row>
    <row r="48" spans="1:40" ht="18" x14ac:dyDescent="0.25">
      <c r="A48" s="3"/>
      <c r="B48" s="27"/>
      <c r="C48" s="28" t="s">
        <v>24</v>
      </c>
      <c r="D48" s="102">
        <f>IF(V31="x",3,IF(U31="x",1,0))</f>
        <v>0</v>
      </c>
      <c r="E48" s="102">
        <f>IF(V34="x",3,IF(U34="x",1,0))</f>
        <v>0</v>
      </c>
      <c r="F48" s="102">
        <f>IF(T36="x",3,IF(U36="x",1,0))</f>
        <v>0</v>
      </c>
      <c r="G48" s="165">
        <f>SUM(D48:F48)+0.1</f>
        <v>0.1</v>
      </c>
      <c r="H48" s="103" t="s">
        <v>24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155" t="s">
        <v>96</v>
      </c>
      <c r="Z48" s="155"/>
      <c r="AA48" s="127">
        <f>IF(AF34="x",VLOOKUP($AI$7,$AF$34:$AG$35,2,FALSE),IF(AF35="x",VLOOKUP($AI$7,$AF$34:$AG$35,2,FALSE),0))</f>
        <v>0</v>
      </c>
      <c r="AB48" s="127"/>
      <c r="AC48" s="127"/>
      <c r="AD48" s="127"/>
      <c r="AE48" s="127"/>
      <c r="AF48" s="16" t="s">
        <v>37</v>
      </c>
      <c r="AG48" s="103">
        <f>AA48</f>
        <v>0</v>
      </c>
      <c r="AH48" s="156" t="s">
        <v>101</v>
      </c>
      <c r="AI48" s="4"/>
      <c r="AJ48" s="5"/>
      <c r="AK48" s="5"/>
      <c r="AL48" s="5"/>
      <c r="AM48" s="5"/>
      <c r="AN48" s="5"/>
    </row>
    <row r="49" spans="1:40" ht="18" x14ac:dyDescent="0.25">
      <c r="A49" s="3"/>
      <c r="B49" s="3"/>
      <c r="C49" s="3"/>
      <c r="D49" s="45"/>
      <c r="E49" s="45"/>
      <c r="F49" s="45"/>
      <c r="G49" s="46"/>
      <c r="H49" s="4"/>
      <c r="I49" s="134" t="s">
        <v>82</v>
      </c>
      <c r="J49" s="135"/>
      <c r="K49" s="117" t="str">
        <f>VLOOKUP(LARGE($G$27:$G$30,1),$G$27:$H$30,2,FALSE)</f>
        <v>Resident Evil 4</v>
      </c>
      <c r="L49" s="118"/>
      <c r="M49" s="118"/>
      <c r="N49" s="118"/>
      <c r="O49" s="119"/>
      <c r="P49" s="4"/>
      <c r="Q49" s="136" t="s">
        <v>89</v>
      </c>
      <c r="R49" s="137"/>
      <c r="S49" s="117" t="str">
        <f>VLOOKUP(LARGE($G$51:$G$54,1),$G$51:$H$54,2,FALSE)</f>
        <v>The Last of Us</v>
      </c>
      <c r="T49" s="118"/>
      <c r="U49" s="118"/>
      <c r="V49" s="118"/>
      <c r="W49" s="119"/>
      <c r="X49" s="4"/>
      <c r="Y49" s="155" t="s">
        <v>97</v>
      </c>
      <c r="Z49" s="155"/>
      <c r="AA49" s="127">
        <f>IF(AF37="x",VLOOKUP($AI$7,$AF$37:$AG$38,2,FALSE),IF(AF38="x",VLOOKUP($AI$7,$AF$37:$AG$38,2,FALSE),0))</f>
        <v>0</v>
      </c>
      <c r="AB49" s="127"/>
      <c r="AC49" s="127"/>
      <c r="AD49" s="127"/>
      <c r="AE49" s="127"/>
      <c r="AF49" s="16" t="s">
        <v>37</v>
      </c>
      <c r="AG49" s="103">
        <f>AA49</f>
        <v>0</v>
      </c>
      <c r="AH49" s="156"/>
      <c r="AI49" s="4"/>
      <c r="AJ49" s="5"/>
      <c r="AK49" s="5"/>
      <c r="AL49" s="5"/>
      <c r="AM49" s="5"/>
      <c r="AN49" s="5"/>
    </row>
    <row r="50" spans="1:40" ht="18.75" x14ac:dyDescent="0.3">
      <c r="A50" s="3"/>
      <c r="B50" s="6"/>
      <c r="C50" s="7" t="s">
        <v>25</v>
      </c>
      <c r="D50" s="8">
        <v>1</v>
      </c>
      <c r="E50" s="8">
        <v>2</v>
      </c>
      <c r="F50" s="8">
        <v>3</v>
      </c>
      <c r="G50" s="8" t="s">
        <v>95</v>
      </c>
      <c r="H50" s="4"/>
      <c r="I50" s="134" t="s">
        <v>83</v>
      </c>
      <c r="J50" s="135"/>
      <c r="K50" s="117" t="str">
        <f>VLOOKUP(LARGE($G$27:$G$30,2),$G$27:$H$30,2,FALSE)</f>
        <v>Gears of War</v>
      </c>
      <c r="L50" s="118"/>
      <c r="M50" s="118"/>
      <c r="N50" s="118"/>
      <c r="O50" s="119"/>
      <c r="P50" s="4"/>
      <c r="Q50" s="136" t="s">
        <v>90</v>
      </c>
      <c r="R50" s="137"/>
      <c r="S50" s="117" t="str">
        <f>VLOOKUP(LARGE($G$51:$G$54,2),$G$51:$H$54,2,FALSE)</f>
        <v xml:space="preserve">God of War 4 </v>
      </c>
      <c r="T50" s="118"/>
      <c r="U50" s="118"/>
      <c r="V50" s="118"/>
      <c r="W50" s="119"/>
      <c r="X50" s="4"/>
      <c r="Y50" s="1"/>
      <c r="Z50" s="1"/>
      <c r="AA50" s="37"/>
      <c r="AB50" s="37"/>
      <c r="AC50" s="37"/>
      <c r="AD50" s="37"/>
      <c r="AE50" s="37"/>
      <c r="AF50" s="37"/>
      <c r="AG50" s="104"/>
      <c r="AH50" s="1"/>
      <c r="AI50" s="4"/>
      <c r="AJ50" s="5"/>
      <c r="AK50" s="5"/>
      <c r="AL50" s="5"/>
      <c r="AM50" s="5"/>
      <c r="AN50" s="5"/>
    </row>
    <row r="51" spans="1:40" ht="18" x14ac:dyDescent="0.25">
      <c r="A51" s="3"/>
      <c r="B51" s="27"/>
      <c r="C51" s="18" t="s">
        <v>26</v>
      </c>
      <c r="D51" s="101">
        <f>IF(T42="x",3,IF(U42="x",1,0))</f>
        <v>0</v>
      </c>
      <c r="E51" s="101">
        <f>IF(V44="x",3,IF(U44="x",1,0))</f>
        <v>0</v>
      </c>
      <c r="F51" s="101">
        <f>IF(T46="x",3,IF(U46="x",1,0))</f>
        <v>0</v>
      </c>
      <c r="G51" s="164">
        <f>SUM(D51:F51)+0.4</f>
        <v>0.4</v>
      </c>
      <c r="H51" s="103" t="s">
        <v>26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155" t="s">
        <v>98</v>
      </c>
      <c r="Z51" s="155"/>
      <c r="AA51" s="127">
        <f>IF(AF40="x",VLOOKUP($AI$7,$AF$40:$AG$41,2,FALSE),IF(AF41="x",VLOOKUP($AI$7,$AF$40:$AG$41,2,FALSE),0))</f>
        <v>0</v>
      </c>
      <c r="AB51" s="127"/>
      <c r="AC51" s="127"/>
      <c r="AD51" s="127"/>
      <c r="AE51" s="127"/>
      <c r="AF51" s="16" t="s">
        <v>37</v>
      </c>
      <c r="AG51" s="103">
        <f>AA51</f>
        <v>0</v>
      </c>
      <c r="AH51" s="156" t="s">
        <v>102</v>
      </c>
      <c r="AI51" s="4"/>
      <c r="AJ51" s="5"/>
      <c r="AK51" s="5"/>
      <c r="AL51" s="5"/>
      <c r="AM51" s="5"/>
      <c r="AN51" s="5"/>
    </row>
    <row r="52" spans="1:40" ht="18" x14ac:dyDescent="0.25">
      <c r="A52" s="3"/>
      <c r="B52" s="39"/>
      <c r="C52" s="28" t="s">
        <v>62</v>
      </c>
      <c r="D52" s="102">
        <f>IF(T43="x",3,IF(U43="x",1,0))</f>
        <v>0</v>
      </c>
      <c r="E52" s="102">
        <f>IF(T45="x",3,IF(U45="x",1,0))</f>
        <v>0</v>
      </c>
      <c r="F52" s="102">
        <f>IF(V46="x",3,IF(U46="x",1,0))</f>
        <v>0</v>
      </c>
      <c r="G52" s="165">
        <f>SUM(D52:F52)+0.3</f>
        <v>0.3</v>
      </c>
      <c r="H52" s="103" t="s">
        <v>62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155" t="s">
        <v>99</v>
      </c>
      <c r="Z52" s="155"/>
      <c r="AA52" s="127">
        <f>IF(AF43="x",VLOOKUP($AI$7,$AF$43:$AG$44,2,FALSE),IF(AF44="x",VLOOKUP($AI$7,$AF$43:$AG$44,2,FALSE),0))</f>
        <v>0</v>
      </c>
      <c r="AB52" s="127"/>
      <c r="AC52" s="127"/>
      <c r="AD52" s="127"/>
      <c r="AE52" s="127"/>
      <c r="AF52" s="16" t="s">
        <v>37</v>
      </c>
      <c r="AG52" s="103">
        <f>AA52</f>
        <v>0</v>
      </c>
      <c r="AH52" s="156"/>
      <c r="AI52" s="4"/>
      <c r="AJ52" s="5"/>
      <c r="AK52" s="5"/>
      <c r="AL52" s="5"/>
      <c r="AM52" s="5"/>
      <c r="AN52" s="5"/>
    </row>
    <row r="53" spans="1:40" ht="15.95" customHeight="1" x14ac:dyDescent="0.25">
      <c r="A53" s="3"/>
      <c r="B53" s="57"/>
      <c r="C53" s="18" t="s">
        <v>28</v>
      </c>
      <c r="D53" s="101">
        <f>IF(V43="x",3,IF(U43="x",1,0))</f>
        <v>0</v>
      </c>
      <c r="E53" s="101">
        <f>IF(T44="x",3,IF(U44="x",1,0))</f>
        <v>0</v>
      </c>
      <c r="F53" s="101">
        <f>IF(V47="x",3,IF(U47="x",1,0))</f>
        <v>0</v>
      </c>
      <c r="G53" s="164">
        <f>SUM(D53:F53)+0.2</f>
        <v>0.2</v>
      </c>
      <c r="H53" s="103" t="s">
        <v>28</v>
      </c>
      <c r="I53" s="161" t="s">
        <v>109</v>
      </c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2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5"/>
      <c r="AK53" s="5"/>
      <c r="AL53" s="5"/>
      <c r="AM53" s="5"/>
      <c r="AN53" s="5"/>
    </row>
    <row r="54" spans="1:40" ht="18" customHeight="1" x14ac:dyDescent="0.25">
      <c r="A54" s="3"/>
      <c r="B54" s="44"/>
      <c r="C54" s="28" t="s">
        <v>29</v>
      </c>
      <c r="D54" s="102">
        <f>IF(V42="x",3,IF(U42="x",1,0))</f>
        <v>0</v>
      </c>
      <c r="E54" s="102">
        <f>IF(V45="x",3,IF(U45="x",1,0))</f>
        <v>0</v>
      </c>
      <c r="F54" s="102">
        <f>IF(T47="x",3,IF(U47="x",1,0))</f>
        <v>0</v>
      </c>
      <c r="G54" s="165">
        <f>SUM(D54:F54)+0.1</f>
        <v>0.1</v>
      </c>
      <c r="H54" s="103" t="s">
        <v>29</v>
      </c>
      <c r="I54" s="161"/>
      <c r="J54" s="161"/>
      <c r="K54" s="161"/>
      <c r="L54" s="161"/>
      <c r="M54" s="161"/>
      <c r="N54" s="161"/>
      <c r="O54" s="161"/>
      <c r="P54" s="161"/>
      <c r="Q54" s="161"/>
      <c r="R54" s="161"/>
      <c r="S54" s="161"/>
      <c r="T54" s="161"/>
      <c r="U54" s="161"/>
      <c r="V54" s="161"/>
      <c r="W54" s="162"/>
      <c r="X54" s="4"/>
      <c r="Y54" s="139" t="s">
        <v>110</v>
      </c>
      <c r="Z54" s="139"/>
      <c r="AA54" s="139"/>
      <c r="AB54" s="139"/>
      <c r="AC54" s="139"/>
      <c r="AD54" s="139"/>
      <c r="AE54" s="139"/>
      <c r="AF54" s="139"/>
      <c r="AG54" s="139"/>
      <c r="AH54" s="139"/>
      <c r="AI54" s="4"/>
      <c r="AJ54" s="5"/>
      <c r="AK54" s="5"/>
      <c r="AL54" s="5"/>
      <c r="AM54" s="5"/>
      <c r="AN54" s="5"/>
    </row>
    <row r="55" spans="1:40" x14ac:dyDescent="0.25">
      <c r="A55" s="3"/>
      <c r="B55" s="3"/>
      <c r="C55" s="3"/>
      <c r="D55" s="3"/>
      <c r="E55" s="3"/>
      <c r="F55" s="3"/>
      <c r="G55" s="4"/>
      <c r="H55" s="4"/>
      <c r="I55" s="4"/>
      <c r="J55" s="4"/>
      <c r="K55" s="4"/>
      <c r="L55" s="4"/>
      <c r="M55" s="1"/>
      <c r="N55" s="1"/>
      <c r="O55" s="1"/>
      <c r="P55" s="1"/>
      <c r="Q55" s="1"/>
      <c r="R55" s="1"/>
      <c r="S55" s="1"/>
      <c r="T55" s="1"/>
      <c r="U55" s="1"/>
      <c r="V55" s="4"/>
      <c r="W55" s="4"/>
      <c r="X55" s="4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4"/>
      <c r="AJ55" s="5"/>
      <c r="AK55" s="5"/>
      <c r="AL55" s="5"/>
      <c r="AM55" s="5"/>
      <c r="AN55" s="5"/>
    </row>
    <row r="56" spans="1:40" ht="24.95" customHeight="1" x14ac:dyDescent="0.25">
      <c r="A56" s="4"/>
      <c r="B56" s="4"/>
      <c r="C56" s="4"/>
      <c r="D56" s="4"/>
      <c r="E56" s="4"/>
      <c r="F56" s="4"/>
      <c r="G56" s="4"/>
      <c r="H56" s="4"/>
      <c r="I56" s="160" t="s">
        <v>107</v>
      </c>
      <c r="J56" s="160"/>
      <c r="K56" s="159">
        <f>IF(AF48="x",VLOOKUP($AI$7,$AF$48:$AG$49,2,FALSE),IF(AF49="x",VLOOKUP($AI$7,$AF$48:$AG$49,2,FALSE),0))</f>
        <v>0</v>
      </c>
      <c r="L56" s="159"/>
      <c r="M56" s="159"/>
      <c r="N56" s="159"/>
      <c r="O56" s="159"/>
      <c r="P56" s="159"/>
      <c r="Q56" s="159"/>
      <c r="R56" s="159"/>
      <c r="S56" s="159"/>
      <c r="T56" s="16" t="s">
        <v>37</v>
      </c>
      <c r="U56" s="163" t="s">
        <v>103</v>
      </c>
      <c r="V56" s="163"/>
      <c r="W56" s="163"/>
      <c r="X56" s="4"/>
      <c r="Y56" s="160" t="s">
        <v>104</v>
      </c>
      <c r="Z56" s="160"/>
      <c r="AA56" s="127">
        <f>IF(AF48="V",VLOOKUP($AI$8,$AF$48:$AG$49,2,FALSE),IF(AF49="V",VLOOKUP($AI$8,$AF$48:$AG$49,2,FALSE),0))</f>
        <v>0</v>
      </c>
      <c r="AB56" s="127"/>
      <c r="AC56" s="127"/>
      <c r="AD56" s="127"/>
      <c r="AE56" s="127"/>
      <c r="AF56" s="16" t="s">
        <v>37</v>
      </c>
      <c r="AG56" s="104"/>
      <c r="AH56" s="156" t="s">
        <v>106</v>
      </c>
      <c r="AI56" s="4"/>
      <c r="AJ56" s="5"/>
      <c r="AK56" s="5"/>
      <c r="AL56" s="5"/>
      <c r="AM56" s="5"/>
      <c r="AN56" s="5"/>
    </row>
    <row r="57" spans="1:40" ht="26.1" customHeight="1" x14ac:dyDescent="0.4">
      <c r="A57" s="4"/>
      <c r="B57" s="98" t="s">
        <v>115</v>
      </c>
      <c r="C57" s="98"/>
      <c r="D57" s="4"/>
      <c r="E57" s="4"/>
      <c r="F57" s="4"/>
      <c r="G57" s="4"/>
      <c r="H57" s="4"/>
      <c r="I57" s="160" t="s">
        <v>108</v>
      </c>
      <c r="J57" s="160"/>
      <c r="K57" s="159">
        <f>IF(AF51="x",VLOOKUP($AI$7,$AF$51:$AG$52,2,FALSE),IF(AF52="x",VLOOKUP($AI$7,$AF$51:$AG$52,2,FALSE),0))</f>
        <v>0</v>
      </c>
      <c r="L57" s="159"/>
      <c r="M57" s="159"/>
      <c r="N57" s="159"/>
      <c r="O57" s="159"/>
      <c r="P57" s="159"/>
      <c r="Q57" s="159"/>
      <c r="R57" s="159"/>
      <c r="S57" s="159"/>
      <c r="T57" s="16" t="s">
        <v>37</v>
      </c>
      <c r="U57" s="163"/>
      <c r="V57" s="163"/>
      <c r="W57" s="163"/>
      <c r="X57" s="4"/>
      <c r="Y57" s="160" t="s">
        <v>105</v>
      </c>
      <c r="Z57" s="160"/>
      <c r="AA57" s="127">
        <f>IF(AF51="V",VLOOKUP($AI$8,$AF$51:$AG$52,2,FALSE),IF(AF52="V",VLOOKUP($AI$8,$AF$51:$AG$52,2,FALSE),0))</f>
        <v>0</v>
      </c>
      <c r="AB57" s="127"/>
      <c r="AC57" s="127"/>
      <c r="AD57" s="127"/>
      <c r="AE57" s="127"/>
      <c r="AF57" s="16" t="s">
        <v>37</v>
      </c>
      <c r="AG57" s="104"/>
      <c r="AH57" s="156"/>
      <c r="AI57" s="4"/>
      <c r="AJ57" s="5"/>
      <c r="AK57" s="5"/>
      <c r="AL57" s="5"/>
      <c r="AM57" s="5"/>
      <c r="AN57" s="5"/>
    </row>
    <row r="58" spans="1:40" ht="18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5"/>
      <c r="AK58" s="5"/>
      <c r="AL58" s="5"/>
      <c r="AM58" s="5"/>
      <c r="AN58" s="5"/>
    </row>
    <row r="59" spans="1:40" x14ac:dyDescent="0.25">
      <c r="A59" s="1"/>
      <c r="B59" s="1"/>
      <c r="C59" s="1"/>
      <c r="D59" s="1"/>
      <c r="E59" s="1"/>
      <c r="F59" s="1"/>
      <c r="G59" s="1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spans="1:40" ht="18" customHeight="1" x14ac:dyDescent="0.25">
      <c r="A60" s="99"/>
      <c r="B60" s="99"/>
      <c r="C60" s="99"/>
      <c r="D60" s="99"/>
      <c r="E60" s="99"/>
      <c r="F60" s="99"/>
      <c r="G60" s="99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100"/>
      <c r="AH60" s="100"/>
      <c r="AI60" s="100"/>
    </row>
    <row r="61" spans="1:40" ht="18" customHeight="1" x14ac:dyDescent="0.25">
      <c r="A61" s="99"/>
      <c r="B61" s="99"/>
      <c r="C61" s="99"/>
      <c r="D61" s="99"/>
      <c r="E61" s="99"/>
      <c r="F61" s="99"/>
      <c r="G61" s="99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100"/>
      <c r="AH61" s="100"/>
      <c r="AI61" s="100"/>
    </row>
    <row r="62" spans="1:40" x14ac:dyDescent="0.25">
      <c r="A62" s="99"/>
      <c r="B62" s="99"/>
      <c r="C62" s="99"/>
      <c r="D62" s="99"/>
      <c r="E62" s="99"/>
      <c r="F62" s="99"/>
      <c r="G62" s="99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  <c r="AF62" s="100"/>
      <c r="AG62" s="100"/>
      <c r="AH62" s="100"/>
      <c r="AI62" s="100"/>
    </row>
    <row r="63" spans="1:40" x14ac:dyDescent="0.25">
      <c r="A63" s="99"/>
      <c r="B63" s="99"/>
      <c r="C63" s="99"/>
      <c r="D63" s="99"/>
      <c r="E63" s="99"/>
      <c r="F63" s="99"/>
      <c r="G63" s="99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99"/>
      <c r="Y63" s="100"/>
      <c r="Z63" s="100"/>
      <c r="AA63" s="100"/>
      <c r="AB63" s="100"/>
      <c r="AC63" s="100"/>
      <c r="AD63" s="100"/>
      <c r="AE63" s="100"/>
      <c r="AF63" s="100"/>
      <c r="AG63" s="100"/>
      <c r="AH63" s="100"/>
      <c r="AI63" s="99"/>
    </row>
    <row r="64" spans="1:40" x14ac:dyDescent="0.25">
      <c r="A64" s="99"/>
      <c r="B64" s="99"/>
      <c r="C64" s="99"/>
      <c r="D64" s="99"/>
      <c r="E64" s="99"/>
      <c r="F64" s="99"/>
      <c r="G64" s="99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99"/>
      <c r="Y64" s="99"/>
      <c r="Z64" s="99"/>
      <c r="AA64" s="99"/>
      <c r="AB64" s="99"/>
      <c r="AC64" s="99"/>
      <c r="AD64" s="99"/>
      <c r="AE64" s="99"/>
      <c r="AF64" s="99"/>
      <c r="AG64" s="99"/>
      <c r="AH64" s="99"/>
      <c r="AI64" s="99"/>
    </row>
    <row r="65" spans="8:35" x14ac:dyDescent="0.25"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</row>
    <row r="66" spans="8:35" x14ac:dyDescent="0.25">
      <c r="H66" s="100"/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</row>
    <row r="67" spans="8:35" x14ac:dyDescent="0.25">
      <c r="H67" s="5"/>
      <c r="Y67" s="99"/>
      <c r="Z67" s="99"/>
      <c r="AA67" s="99"/>
      <c r="AB67" s="99"/>
      <c r="AC67" s="99"/>
      <c r="AD67" s="99"/>
      <c r="AE67" s="99"/>
      <c r="AF67" s="99"/>
      <c r="AG67" s="99"/>
      <c r="AH67" s="99"/>
    </row>
  </sheetData>
  <sheetProtection algorithmName="SHA-512" hashValue="gvdzK97Oo8Q/qykUsFZOhs0rZxS5ZPthinZYqB1TGPWuwYXTRR7XvKeOXeufY1j1NPLTkJ6T86seFjih/e1uGA==" saltValue="gJ/Fswxed1oV9IQMDjtrxQ==" spinCount="100000" sheet="1" objects="1" scenarios="1"/>
  <mergeCells count="130">
    <mergeCell ref="K56:S56"/>
    <mergeCell ref="K57:S57"/>
    <mergeCell ref="I57:J57"/>
    <mergeCell ref="I56:J56"/>
    <mergeCell ref="I53:W54"/>
    <mergeCell ref="Y54:AH54"/>
    <mergeCell ref="Y56:Z56"/>
    <mergeCell ref="AA56:AE56"/>
    <mergeCell ref="AH56:AH57"/>
    <mergeCell ref="U56:W57"/>
    <mergeCell ref="Y57:Z57"/>
    <mergeCell ref="AA57:AE57"/>
    <mergeCell ref="Y51:Z51"/>
    <mergeCell ref="AA51:AE51"/>
    <mergeCell ref="AH51:AH52"/>
    <mergeCell ref="Y52:Z52"/>
    <mergeCell ref="AA52:AE52"/>
    <mergeCell ref="B6:G6"/>
    <mergeCell ref="Y46:AH46"/>
    <mergeCell ref="Y48:Z48"/>
    <mergeCell ref="AA48:AE48"/>
    <mergeCell ref="AH48:AH49"/>
    <mergeCell ref="Y49:Z49"/>
    <mergeCell ref="AA49:AE49"/>
    <mergeCell ref="AH40:AH41"/>
    <mergeCell ref="Y41:Z41"/>
    <mergeCell ref="AA41:AE41"/>
    <mergeCell ref="AH43:AH44"/>
    <mergeCell ref="Y44:Z44"/>
    <mergeCell ref="AA44:AE44"/>
    <mergeCell ref="Y32:AH32"/>
    <mergeCell ref="AH34:AH35"/>
    <mergeCell ref="Y35:Z35"/>
    <mergeCell ref="AA35:AE35"/>
    <mergeCell ref="AH37:AH38"/>
    <mergeCell ref="Y38:Z38"/>
    <mergeCell ref="AH29:AH30"/>
    <mergeCell ref="Y30:Z30"/>
    <mergeCell ref="AA30:AE30"/>
    <mergeCell ref="Y23:Z23"/>
    <mergeCell ref="AA23:AE23"/>
    <mergeCell ref="Y26:Z26"/>
    <mergeCell ref="AA26:AE26"/>
    <mergeCell ref="Y17:Z17"/>
    <mergeCell ref="AA38:AE38"/>
    <mergeCell ref="AH23:AH24"/>
    <mergeCell ref="Y24:Z24"/>
    <mergeCell ref="AA24:AE24"/>
    <mergeCell ref="AH26:AH27"/>
    <mergeCell ref="Y27:Z27"/>
    <mergeCell ref="AA27:AE27"/>
    <mergeCell ref="AH17:AH18"/>
    <mergeCell ref="Y18:Z18"/>
    <mergeCell ref="AA18:AE18"/>
    <mergeCell ref="AH20:AH21"/>
    <mergeCell ref="Y21:Z21"/>
    <mergeCell ref="AA21:AE21"/>
    <mergeCell ref="AA17:AE17"/>
    <mergeCell ref="Y20:Z20"/>
    <mergeCell ref="AA20:AE20"/>
    <mergeCell ref="Y40:Z40"/>
    <mergeCell ref="AA40:AE40"/>
    <mergeCell ref="Y43:Z43"/>
    <mergeCell ref="AA43:AE43"/>
    <mergeCell ref="Y34:Z34"/>
    <mergeCell ref="AA34:AE34"/>
    <mergeCell ref="Y37:Z37"/>
    <mergeCell ref="AA37:AE37"/>
    <mergeCell ref="Y29:Z29"/>
    <mergeCell ref="AA29:AE29"/>
    <mergeCell ref="AA14:AE14"/>
    <mergeCell ref="I6:W6"/>
    <mergeCell ref="Y6:AH6"/>
    <mergeCell ref="Y8:Z8"/>
    <mergeCell ref="AA8:AE8"/>
    <mergeCell ref="AH8:AH9"/>
    <mergeCell ref="Y9:Z9"/>
    <mergeCell ref="AA9:AE9"/>
    <mergeCell ref="AH11:AH12"/>
    <mergeCell ref="Y12:Z12"/>
    <mergeCell ref="AA12:AE12"/>
    <mergeCell ref="AH14:AH15"/>
    <mergeCell ref="Y15:Z15"/>
    <mergeCell ref="AA15:AE15"/>
    <mergeCell ref="I50:J50"/>
    <mergeCell ref="K50:O50"/>
    <mergeCell ref="Q50:R50"/>
    <mergeCell ref="S50:W50"/>
    <mergeCell ref="I39:J39"/>
    <mergeCell ref="K39:O39"/>
    <mergeCell ref="Q39:R39"/>
    <mergeCell ref="S39:W39"/>
    <mergeCell ref="I49:J49"/>
    <mergeCell ref="K49:O49"/>
    <mergeCell ref="Q49:R49"/>
    <mergeCell ref="S49:W49"/>
    <mergeCell ref="B3:G4"/>
    <mergeCell ref="I16:J16"/>
    <mergeCell ref="I17:J17"/>
    <mergeCell ref="Q16:R16"/>
    <mergeCell ref="Q17:R17"/>
    <mergeCell ref="S16:W16"/>
    <mergeCell ref="S17:W17"/>
    <mergeCell ref="K16:O16"/>
    <mergeCell ref="K17:O17"/>
    <mergeCell ref="L8:N8"/>
    <mergeCell ref="Y3:AH4"/>
    <mergeCell ref="I2:W4"/>
    <mergeCell ref="L19:N19"/>
    <mergeCell ref="L30:N30"/>
    <mergeCell ref="L41:N41"/>
    <mergeCell ref="T8:V8"/>
    <mergeCell ref="T19:V19"/>
    <mergeCell ref="T30:V30"/>
    <mergeCell ref="T41:V41"/>
    <mergeCell ref="I28:J28"/>
    <mergeCell ref="K28:O28"/>
    <mergeCell ref="Q28:R28"/>
    <mergeCell ref="S28:W28"/>
    <mergeCell ref="I38:J38"/>
    <mergeCell ref="K38:O38"/>
    <mergeCell ref="Q38:R38"/>
    <mergeCell ref="S38:W38"/>
    <mergeCell ref="I27:J27"/>
    <mergeCell ref="K27:O27"/>
    <mergeCell ref="Q27:R27"/>
    <mergeCell ref="S27:W27"/>
    <mergeCell ref="Y11:Z11"/>
    <mergeCell ref="AA11:AE11"/>
    <mergeCell ref="Y14:Z14"/>
  </mergeCells>
  <phoneticPr fontId="22" type="noConversion"/>
  <conditionalFormatting sqref="T56:T57 AF56:AF57 L20:N25 L9:N14 T9:V14 T20:V25 L31:N36 L42:N47 T42:V47 AF8:AF9 AF11:AF12 AF14:AF15 AF17:AF18 AF20:AF21 AF23:AF24 AF26:AF27 AF29:AF30 AF34:AF35 AF37:AF38 AF40:AF41 AF43:AF44 AF48:AF49 AF51:AF52 T31:V36">
    <cfRule type="cellIs" dxfId="8" priority="23" operator="equal">
      <formula>"X"</formula>
    </cfRule>
  </conditionalFormatting>
  <conditionalFormatting sqref="G45:G48">
    <cfRule type="top10" dxfId="7" priority="10" rank="2"/>
  </conditionalFormatting>
  <conditionalFormatting sqref="G9:G12">
    <cfRule type="top10" dxfId="6" priority="8" rank="2"/>
  </conditionalFormatting>
  <conditionalFormatting sqref="G15:G18">
    <cfRule type="top10" dxfId="5" priority="7" rank="2"/>
  </conditionalFormatting>
  <conditionalFormatting sqref="G21:G24">
    <cfRule type="top10" dxfId="4" priority="6" rank="2"/>
  </conditionalFormatting>
  <conditionalFormatting sqref="G27:G30">
    <cfRule type="top10" dxfId="3" priority="5" rank="2"/>
  </conditionalFormatting>
  <conditionalFormatting sqref="G33:G36">
    <cfRule type="top10" dxfId="2" priority="4" rank="2"/>
  </conditionalFormatting>
  <conditionalFormatting sqref="G39:G42">
    <cfRule type="top10" dxfId="1" priority="3" rank="2"/>
  </conditionalFormatting>
  <conditionalFormatting sqref="G51:G54">
    <cfRule type="top10" dxfId="0" priority="2" rank="2"/>
  </conditionalFormatting>
  <pageMargins left="0.70000000000000007" right="0.70000000000000007" top="0.75000000000000011" bottom="0.75000000000000011" header="0.30000000000000004" footer="0.30000000000000004"/>
  <pageSetup scale="47" orientation="landscape" r:id="rId1"/>
  <rowBreaks count="1" manualBreakCount="1">
    <brk id="59" max="16383" man="1"/>
  </rowBreaks>
  <ignoredErrors>
    <ignoredError sqref="D11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Samuel Salinas</cp:lastModifiedBy>
  <cp:lastPrinted>2018-06-12T14:33:18Z</cp:lastPrinted>
  <dcterms:created xsi:type="dcterms:W3CDTF">2018-06-12T06:28:09Z</dcterms:created>
  <dcterms:modified xsi:type="dcterms:W3CDTF">2018-06-18T17:36:49Z</dcterms:modified>
</cp:coreProperties>
</file>